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P52" i="2" l="1"/>
  <c r="P42" i="2"/>
  <c r="P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J57" i="2" l="1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P30" i="2" s="1"/>
  <c r="J30" i="2"/>
  <c r="K30" i="2"/>
  <c r="L30" i="2"/>
  <c r="M30" i="2"/>
  <c r="N30" i="2"/>
  <c r="O30" i="2"/>
  <c r="E20" i="2"/>
  <c r="F20" i="2"/>
  <c r="G20" i="2"/>
  <c r="H20" i="2"/>
  <c r="I20" i="2"/>
  <c r="P20" i="2" s="1"/>
  <c r="J20" i="2"/>
  <c r="K20" i="2"/>
  <c r="L20" i="2"/>
  <c r="M20" i="2"/>
  <c r="N20" i="2"/>
  <c r="O20" i="2"/>
  <c r="E14" i="2"/>
  <c r="G14" i="2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I57" i="2" l="1"/>
  <c r="P14" i="2"/>
  <c r="P57" i="2" s="1"/>
  <c r="H57" i="2"/>
  <c r="G57" i="2"/>
  <c r="F57" i="2"/>
  <c r="E57" i="2"/>
  <c r="D57" i="2"/>
  <c r="C30" i="2" l="1"/>
  <c r="C20" i="2"/>
  <c r="C14" i="2"/>
  <c r="B30" i="2"/>
  <c r="B20" i="2"/>
  <c r="B14" i="2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<sst xmlns="http://schemas.openxmlformats.org/spreadsheetml/2006/main" count="74" uniqueCount="74">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</sst>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0" fontId="1" fillId="0" borderId="0" xfId="0" applyFo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209550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topLeftCell="A39" zoomScaleNormal="100" workbookViewId="0">
      <pane xSplit="1" topLeftCell="B1" activePane="topRight" state="frozen"/>
      <selection activeCell="A10" sqref="A10"/>
      <selection pane="topRight" sqref="A1:P70"/>
    </sheetView>
  </sheetViews>
  <sheetFormatPr baseColWidth="10" defaultColWidth="9.140625" defaultRowHeight="15" x14ac:dyDescent="0.25"/>
  <cols>
    <col min="1" max="1" width="73.7109375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6" bestFit="1" customWidth="1"/>
    <col min="7" max="7" width="11.5703125" style="16" bestFit="1" customWidth="1"/>
    <col min="8" max="9" width="13.140625" style="16" bestFit="1" customWidth="1"/>
    <col min="10" max="10" width="6.85546875" style="16" bestFit="1" customWidth="1"/>
    <col min="11" max="11" width="8.85546875" style="16" customWidth="1"/>
    <col min="12" max="12" width="12.42578125" style="16" customWidth="1"/>
    <col min="13" max="13" width="9.140625" style="16" customWidth="1"/>
    <col min="14" max="14" width="13.85546875" style="16" bestFit="1" customWidth="1"/>
    <col min="15" max="15" width="11.5703125" style="16" customWidth="1"/>
    <col min="16" max="16" width="13.42578125" style="16" customWidth="1"/>
  </cols>
  <sheetData>
    <row r="6" spans="1:16" ht="42" customHeight="1" x14ac:dyDescent="0.25">
      <c r="A6" s="42"/>
      <c r="B6" s="42"/>
      <c r="C6" s="42"/>
      <c r="E6" s="6"/>
    </row>
    <row r="7" spans="1:16" ht="30" customHeight="1" x14ac:dyDescent="0.25">
      <c r="A7" s="42"/>
      <c r="B7" s="42"/>
      <c r="C7" s="42"/>
      <c r="E7" s="6"/>
    </row>
    <row r="8" spans="1:16" ht="18.75" x14ac:dyDescent="0.25">
      <c r="A8" s="44" t="s">
        <v>64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8.75" x14ac:dyDescent="0.25">
      <c r="A9" s="45" t="s">
        <v>63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46" t="s">
        <v>73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 ht="31.5" x14ac:dyDescent="0.25">
      <c r="A11" s="4" t="s">
        <v>0</v>
      </c>
      <c r="B11" s="5" t="s">
        <v>47</v>
      </c>
      <c r="C11" s="5" t="s">
        <v>34</v>
      </c>
      <c r="D11" s="43" t="s">
        <v>62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15.75" x14ac:dyDescent="0.25">
      <c r="A12" s="4"/>
      <c r="B12" s="5"/>
      <c r="C12" s="5"/>
      <c r="D12" s="20" t="s">
        <v>49</v>
      </c>
      <c r="E12" s="20" t="s">
        <v>50</v>
      </c>
      <c r="F12" s="34" t="s">
        <v>51</v>
      </c>
      <c r="G12" s="34" t="s">
        <v>52</v>
      </c>
      <c r="H12" s="34" t="s">
        <v>53</v>
      </c>
      <c r="I12" s="34" t="s">
        <v>54</v>
      </c>
      <c r="J12" s="34" t="s">
        <v>55</v>
      </c>
      <c r="K12" s="34" t="s">
        <v>56</v>
      </c>
      <c r="L12" s="34" t="s">
        <v>57</v>
      </c>
      <c r="M12" s="34" t="s">
        <v>58</v>
      </c>
      <c r="N12" s="34" t="s">
        <v>59</v>
      </c>
      <c r="O12" s="34" t="s">
        <v>60</v>
      </c>
      <c r="P12" s="34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3" t="s">
        <v>2</v>
      </c>
      <c r="B14" s="24">
        <f>+B15+B16+B17+B18+B19</f>
        <v>8682340</v>
      </c>
      <c r="C14" s="24">
        <f>+C15+C16+C17+C18+C19</f>
        <v>10805940</v>
      </c>
      <c r="D14" s="25">
        <f>SUM(D15:D19)</f>
        <v>601848.42000000004</v>
      </c>
      <c r="E14" s="25">
        <f t="shared" ref="E14:N14" si="0">SUM(E15:E19)</f>
        <v>743778.12</v>
      </c>
      <c r="F14" s="25">
        <f>SUM(F15:F19)</f>
        <v>601848.42000000004</v>
      </c>
      <c r="G14" s="25">
        <f t="shared" si="0"/>
        <v>601959.89</v>
      </c>
      <c r="H14" s="25">
        <f t="shared" si="0"/>
        <v>834459.89</v>
      </c>
      <c r="I14" s="25">
        <f t="shared" si="0"/>
        <v>543687.93999999994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>SUM(O15:O19)</f>
        <v>0</v>
      </c>
      <c r="P14" s="25">
        <f>SUM(D14:O14)</f>
        <v>3927582.68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F15" s="16">
        <v>505000</v>
      </c>
      <c r="G15" s="16">
        <v>505000</v>
      </c>
      <c r="H15" s="16">
        <v>505000</v>
      </c>
      <c r="I15" s="16">
        <v>454500</v>
      </c>
      <c r="P15" s="16">
        <f>SUM(D15:O15)</f>
        <v>3102500</v>
      </c>
    </row>
    <row r="16" spans="1:16" x14ac:dyDescent="0.25">
      <c r="A16" s="2" t="s">
        <v>4</v>
      </c>
      <c r="B16" s="12">
        <v>800000</v>
      </c>
      <c r="C16" s="12">
        <v>550000</v>
      </c>
      <c r="D16" s="16">
        <v>20000</v>
      </c>
      <c r="E16" s="16">
        <v>20000</v>
      </c>
      <c r="F16" s="16">
        <v>20000</v>
      </c>
      <c r="G16" s="16">
        <v>20000</v>
      </c>
      <c r="H16" s="16">
        <v>252500</v>
      </c>
      <c r="I16" s="16">
        <v>20000</v>
      </c>
      <c r="P16" s="16">
        <f>SUM(D16:O16)</f>
        <v>352500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16">
        <f>SUM(D17:O17)</f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16">
        <f t="shared" ref="P18" si="1">SUM(D18:O18)</f>
        <v>0</v>
      </c>
    </row>
    <row r="19" spans="1:16" x14ac:dyDescent="0.25">
      <c r="A19" s="2" t="s">
        <v>6</v>
      </c>
      <c r="B19" s="11">
        <v>777000</v>
      </c>
      <c r="C19" s="11">
        <v>1027000</v>
      </c>
      <c r="D19" s="16">
        <v>76848.42</v>
      </c>
      <c r="E19" s="16">
        <v>95778.12</v>
      </c>
      <c r="F19" s="16">
        <v>76848.42</v>
      </c>
      <c r="G19" s="16">
        <v>76959.89</v>
      </c>
      <c r="H19" s="16">
        <v>76959.89</v>
      </c>
      <c r="I19" s="16">
        <v>69187.94</v>
      </c>
      <c r="P19" s="16">
        <f>SUM(D19:O19)</f>
        <v>472582.68</v>
      </c>
    </row>
    <row r="20" spans="1:16" s="36" customFormat="1" x14ac:dyDescent="0.25">
      <c r="A20" s="23" t="s">
        <v>7</v>
      </c>
      <c r="B20" s="27">
        <f>+B21+B22+B23+B24+B25+B26+B27+B28+B29</f>
        <v>3923526</v>
      </c>
      <c r="C20" s="27">
        <f>+C21+C22+C23+C24+C25+C26+C27+C28+C29</f>
        <v>2423526</v>
      </c>
      <c r="D20" s="25">
        <f>SUM(D21:D29)</f>
        <v>0</v>
      </c>
      <c r="E20" s="25">
        <f t="shared" ref="E20:O20" si="2">SUM(E21:E29)</f>
        <v>10809.59</v>
      </c>
      <c r="F20" s="25">
        <f t="shared" si="2"/>
        <v>100695.18</v>
      </c>
      <c r="G20" s="25">
        <f t="shared" si="2"/>
        <v>40863.32</v>
      </c>
      <c r="H20" s="25">
        <f t="shared" si="2"/>
        <v>91242.11</v>
      </c>
      <c r="I20" s="25">
        <f t="shared" si="2"/>
        <v>149384.21000000002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0</v>
      </c>
      <c r="P20" s="25">
        <f>SUM(D20:O20)</f>
        <v>392994.41000000003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F21" s="16">
        <v>100695.18</v>
      </c>
      <c r="G21" s="16">
        <v>40863.32</v>
      </c>
      <c r="H21" s="16">
        <v>91242.11</v>
      </c>
      <c r="I21" s="16">
        <v>40722.76</v>
      </c>
      <c r="P21" s="29">
        <f t="shared" ref="P21:P56" si="3">SUM(D21:O21)</f>
        <v>284332.96000000002</v>
      </c>
    </row>
    <row r="22" spans="1:16" x14ac:dyDescent="0.25">
      <c r="A22" s="2" t="s">
        <v>9</v>
      </c>
      <c r="B22" s="12">
        <v>690000</v>
      </c>
      <c r="C22" s="12">
        <v>190000</v>
      </c>
      <c r="I22" s="16">
        <v>24719.07</v>
      </c>
      <c r="P22" s="29">
        <f t="shared" si="3"/>
        <v>24719.07</v>
      </c>
    </row>
    <row r="23" spans="1:16" x14ac:dyDescent="0.25">
      <c r="A23" s="2" t="s">
        <v>10</v>
      </c>
      <c r="B23" s="12">
        <v>600000</v>
      </c>
      <c r="C23" s="12">
        <v>150000</v>
      </c>
      <c r="I23" s="16">
        <v>7450</v>
      </c>
      <c r="P23" s="29">
        <f t="shared" si="3"/>
        <v>7450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29">
        <f t="shared" si="3"/>
        <v>0</v>
      </c>
    </row>
    <row r="25" spans="1:16" x14ac:dyDescent="0.25">
      <c r="A25" s="2" t="s">
        <v>12</v>
      </c>
      <c r="B25" s="12"/>
      <c r="C25" s="12"/>
      <c r="P25" s="29">
        <f t="shared" si="3"/>
        <v>0</v>
      </c>
    </row>
    <row r="26" spans="1:16" x14ac:dyDescent="0.25">
      <c r="A26" s="2" t="s">
        <v>13</v>
      </c>
      <c r="B26" s="12"/>
      <c r="C26" s="12"/>
      <c r="P26" s="29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29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570000</v>
      </c>
      <c r="I28" s="16">
        <v>76492.38</v>
      </c>
      <c r="P28" s="29">
        <f t="shared" si="3"/>
        <v>76492.38</v>
      </c>
    </row>
    <row r="29" spans="1:16" x14ac:dyDescent="0.25">
      <c r="A29" s="2" t="s">
        <v>36</v>
      </c>
      <c r="B29" s="11">
        <v>300000</v>
      </c>
      <c r="C29" s="11">
        <v>200000</v>
      </c>
      <c r="P29" s="29">
        <f t="shared" si="3"/>
        <v>0</v>
      </c>
    </row>
    <row r="30" spans="1:16" s="36" customFormat="1" x14ac:dyDescent="0.25">
      <c r="A30" s="23" t="s">
        <v>16</v>
      </c>
      <c r="B30" s="27">
        <f>+B31+B32+B33+B34+B35+B36+B37+B38+B39</f>
        <v>1362000</v>
      </c>
      <c r="C30" s="27">
        <f>+C31+C32+C33+C34+C35+C36+C37+C38+C39</f>
        <v>1362000</v>
      </c>
      <c r="D30" s="25">
        <f>SUM(D31:D39)</f>
        <v>0</v>
      </c>
      <c r="E30" s="25">
        <f t="shared" ref="E30:O30" si="4">SUM(E31:E39)</f>
        <v>0</v>
      </c>
      <c r="F30" s="25">
        <f t="shared" si="4"/>
        <v>0</v>
      </c>
      <c r="G30" s="25">
        <f t="shared" si="4"/>
        <v>0</v>
      </c>
      <c r="H30" s="25">
        <f t="shared" si="4"/>
        <v>135850</v>
      </c>
      <c r="I30" s="25">
        <f t="shared" si="4"/>
        <v>82908.25</v>
      </c>
      <c r="J30" s="25">
        <f t="shared" si="4"/>
        <v>0</v>
      </c>
      <c r="K30" s="25">
        <f t="shared" si="4"/>
        <v>0</v>
      </c>
      <c r="L30" s="25">
        <f t="shared" si="4"/>
        <v>0</v>
      </c>
      <c r="M30" s="25">
        <f t="shared" si="4"/>
        <v>0</v>
      </c>
      <c r="N30" s="25">
        <f t="shared" si="4"/>
        <v>0</v>
      </c>
      <c r="O30" s="25">
        <f t="shared" si="4"/>
        <v>0</v>
      </c>
      <c r="P30" s="25">
        <f>SUM(D30:O30)</f>
        <v>218758.25</v>
      </c>
    </row>
    <row r="31" spans="1:16" x14ac:dyDescent="0.25">
      <c r="A31" s="2" t="s">
        <v>17</v>
      </c>
      <c r="B31" s="12">
        <v>144000</v>
      </c>
      <c r="C31" s="12">
        <v>144000</v>
      </c>
      <c r="I31" s="16">
        <v>8108.25</v>
      </c>
      <c r="P31" s="29"/>
    </row>
    <row r="32" spans="1:16" x14ac:dyDescent="0.25">
      <c r="A32" s="2" t="s">
        <v>18</v>
      </c>
      <c r="B32" s="12">
        <v>120000</v>
      </c>
      <c r="C32" s="12">
        <v>120000</v>
      </c>
      <c r="P32" s="29">
        <f t="shared" si="3"/>
        <v>0</v>
      </c>
    </row>
    <row r="33" spans="1:16" x14ac:dyDescent="0.25">
      <c r="A33" s="2" t="s">
        <v>19</v>
      </c>
      <c r="B33" s="12"/>
      <c r="C33" s="12"/>
      <c r="P33" s="29">
        <f t="shared" si="3"/>
        <v>0</v>
      </c>
    </row>
    <row r="34" spans="1:16" x14ac:dyDescent="0.25">
      <c r="A34" s="2" t="s">
        <v>20</v>
      </c>
      <c r="B34" s="12"/>
      <c r="C34" s="12"/>
      <c r="P34" s="29">
        <f t="shared" si="3"/>
        <v>0</v>
      </c>
    </row>
    <row r="35" spans="1:16" x14ac:dyDescent="0.25">
      <c r="A35" s="2" t="s">
        <v>21</v>
      </c>
      <c r="B35" s="11"/>
      <c r="C35" s="11"/>
      <c r="P35" s="29">
        <f t="shared" si="3"/>
        <v>0</v>
      </c>
    </row>
    <row r="36" spans="1:16" x14ac:dyDescent="0.25">
      <c r="A36" s="2" t="s">
        <v>22</v>
      </c>
      <c r="B36" s="12"/>
      <c r="C36" s="12"/>
      <c r="P36" s="29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H37" s="16">
        <v>135850</v>
      </c>
      <c r="I37" s="16">
        <v>74800</v>
      </c>
      <c r="P37" s="29">
        <f t="shared" si="3"/>
        <v>210650</v>
      </c>
    </row>
    <row r="38" spans="1:16" x14ac:dyDescent="0.25">
      <c r="A38" s="2" t="s">
        <v>37</v>
      </c>
      <c r="B38" s="12"/>
      <c r="C38" s="12"/>
      <c r="P38" s="29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29">
        <f t="shared" si="3"/>
        <v>0</v>
      </c>
    </row>
    <row r="40" spans="1:16" x14ac:dyDescent="0.25">
      <c r="A40" s="23" t="s">
        <v>25</v>
      </c>
      <c r="B40" s="27">
        <f>SUM(B41:B41)</f>
        <v>4923600</v>
      </c>
      <c r="C40" s="26">
        <f>SUM(C41:C41)</f>
        <v>4300000</v>
      </c>
      <c r="D40" s="25">
        <f>SUM(D41:D41)</f>
        <v>300000</v>
      </c>
      <c r="E40" s="25">
        <f t="shared" ref="E40:O40" si="5">SUM(E41:E41)</f>
        <v>300000</v>
      </c>
      <c r="F40" s="25">
        <f t="shared" si="5"/>
        <v>300000</v>
      </c>
      <c r="G40" s="25">
        <f t="shared" si="5"/>
        <v>300000</v>
      </c>
      <c r="H40" s="25">
        <f t="shared" si="5"/>
        <v>300000</v>
      </c>
      <c r="I40" s="25">
        <f>SUM(I41:I41)</f>
        <v>400000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>SUM(D40:O40)</f>
        <v>1900000</v>
      </c>
    </row>
    <row r="41" spans="1:16" x14ac:dyDescent="0.25">
      <c r="A41" s="2" t="s">
        <v>26</v>
      </c>
      <c r="B41" s="11">
        <v>4923600</v>
      </c>
      <c r="C41" s="11">
        <v>4300000</v>
      </c>
      <c r="D41" s="16">
        <v>300000</v>
      </c>
      <c r="E41" s="16">
        <v>300000</v>
      </c>
      <c r="F41" s="16">
        <v>300000</v>
      </c>
      <c r="G41" s="16">
        <v>300000</v>
      </c>
      <c r="H41" s="16">
        <v>300000</v>
      </c>
      <c r="I41" s="16">
        <v>400000</v>
      </c>
      <c r="P41" s="29">
        <f>SUM(D41:O41)</f>
        <v>1900000</v>
      </c>
    </row>
    <row r="42" spans="1:16" x14ac:dyDescent="0.25">
      <c r="A42" s="23" t="s">
        <v>27</v>
      </c>
      <c r="B42" s="27">
        <f>SUM(B43:B43)</f>
        <v>0</v>
      </c>
      <c r="C42" s="27">
        <f>SUM(C43:C43)</f>
        <v>0</v>
      </c>
      <c r="D42" s="28">
        <f>SUM(D43:D51)</f>
        <v>0</v>
      </c>
      <c r="E42" s="28">
        <f t="shared" ref="E42:O42" si="6">SUM(E43:E51)</f>
        <v>0</v>
      </c>
      <c r="F42" s="28">
        <f t="shared" si="6"/>
        <v>0</v>
      </c>
      <c r="G42" s="28">
        <f t="shared" si="6"/>
        <v>0</v>
      </c>
      <c r="H42" s="28">
        <f t="shared" si="6"/>
        <v>0</v>
      </c>
      <c r="I42" s="28">
        <f t="shared" si="6"/>
        <v>0</v>
      </c>
      <c r="J42" s="28">
        <f t="shared" si="6"/>
        <v>0</v>
      </c>
      <c r="K42" s="28">
        <f t="shared" si="6"/>
        <v>0</v>
      </c>
      <c r="L42" s="28">
        <f t="shared" si="6"/>
        <v>0</v>
      </c>
      <c r="M42" s="28">
        <f t="shared" si="6"/>
        <v>0</v>
      </c>
      <c r="N42" s="28">
        <f t="shared" si="6"/>
        <v>0</v>
      </c>
      <c r="O42" s="28">
        <f t="shared" si="6"/>
        <v>0</v>
      </c>
      <c r="P42" s="28">
        <f>SUM(D42:O42)</f>
        <v>0</v>
      </c>
    </row>
    <row r="43" spans="1:16" x14ac:dyDescent="0.25">
      <c r="A43" s="2" t="s">
        <v>28</v>
      </c>
      <c r="B43" s="11"/>
      <c r="C43" s="11"/>
      <c r="P43" s="29">
        <f t="shared" si="3"/>
        <v>0</v>
      </c>
    </row>
    <row r="44" spans="1:16" x14ac:dyDescent="0.25">
      <c r="A44" s="2" t="s">
        <v>29</v>
      </c>
      <c r="B44" s="11"/>
      <c r="C44" s="11"/>
      <c r="P44" s="29">
        <f t="shared" si="3"/>
        <v>0</v>
      </c>
    </row>
    <row r="45" spans="1:16" x14ac:dyDescent="0.25">
      <c r="A45" s="2" t="s">
        <v>30</v>
      </c>
      <c r="B45" s="11"/>
      <c r="C45" s="11"/>
      <c r="P45" s="29">
        <f t="shared" si="3"/>
        <v>0</v>
      </c>
    </row>
    <row r="46" spans="1:16" x14ac:dyDescent="0.25">
      <c r="A46" s="2" t="s">
        <v>31</v>
      </c>
      <c r="B46" s="11"/>
      <c r="C46" s="11"/>
      <c r="P46" s="29">
        <f t="shared" si="3"/>
        <v>0</v>
      </c>
    </row>
    <row r="47" spans="1:16" x14ac:dyDescent="0.25">
      <c r="A47" s="2" t="s">
        <v>32</v>
      </c>
      <c r="B47" s="11"/>
      <c r="C47" s="11"/>
      <c r="P47" s="29">
        <f t="shared" si="3"/>
        <v>0</v>
      </c>
    </row>
    <row r="48" spans="1:16" x14ac:dyDescent="0.25">
      <c r="A48" s="2" t="s">
        <v>38</v>
      </c>
      <c r="B48" s="11"/>
      <c r="C48" s="11"/>
      <c r="P48" s="29">
        <f t="shared" si="3"/>
        <v>0</v>
      </c>
    </row>
    <row r="49" spans="1:16" x14ac:dyDescent="0.25">
      <c r="A49" s="2" t="s">
        <v>39</v>
      </c>
      <c r="B49" s="11"/>
      <c r="C49" s="11"/>
      <c r="P49" s="29">
        <f t="shared" si="3"/>
        <v>0</v>
      </c>
    </row>
    <row r="50" spans="1:16" x14ac:dyDescent="0.25">
      <c r="A50" s="2" t="s">
        <v>33</v>
      </c>
      <c r="B50" s="11"/>
      <c r="C50" s="11"/>
      <c r="P50" s="29">
        <f t="shared" si="3"/>
        <v>0</v>
      </c>
    </row>
    <row r="51" spans="1:16" x14ac:dyDescent="0.25">
      <c r="A51" s="2" t="s">
        <v>40</v>
      </c>
      <c r="B51" s="11"/>
      <c r="C51" s="11"/>
      <c r="P51" s="29">
        <f t="shared" si="3"/>
        <v>0</v>
      </c>
    </row>
    <row r="52" spans="1:16" x14ac:dyDescent="0.25">
      <c r="A52" s="23" t="s">
        <v>41</v>
      </c>
      <c r="B52" s="27">
        <f>SUM(B53:B53)</f>
        <v>0</v>
      </c>
      <c r="C52" s="27">
        <f>+C53+C54+C55+C56</f>
        <v>0</v>
      </c>
      <c r="D52" s="28">
        <f>SUM(D53:D53)</f>
        <v>0</v>
      </c>
      <c r="E52" s="28">
        <f t="shared" ref="E52:O52" si="7">SUM(E53:E53)</f>
        <v>0</v>
      </c>
      <c r="F52" s="28">
        <f t="shared" si="7"/>
        <v>0</v>
      </c>
      <c r="G52" s="28">
        <f t="shared" si="7"/>
        <v>0</v>
      </c>
      <c r="H52" s="28">
        <f t="shared" si="7"/>
        <v>0</v>
      </c>
      <c r="I52" s="28">
        <f t="shared" si="7"/>
        <v>0</v>
      </c>
      <c r="J52" s="28">
        <f t="shared" si="7"/>
        <v>0</v>
      </c>
      <c r="K52" s="28">
        <f t="shared" si="7"/>
        <v>0</v>
      </c>
      <c r="L52" s="28">
        <f t="shared" si="7"/>
        <v>0</v>
      </c>
      <c r="M52" s="28">
        <f t="shared" si="7"/>
        <v>0</v>
      </c>
      <c r="N52" s="28">
        <f t="shared" si="7"/>
        <v>0</v>
      </c>
      <c r="O52" s="28">
        <f t="shared" si="7"/>
        <v>0</v>
      </c>
      <c r="P52" s="25">
        <f>SUM(D52:O52)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29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29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29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29">
        <f t="shared" si="3"/>
        <v>0</v>
      </c>
    </row>
    <row r="57" spans="1:16" ht="15.75" x14ac:dyDescent="0.25">
      <c r="A57" s="3" t="s">
        <v>68</v>
      </c>
      <c r="B57" s="10">
        <f>B14+B20+B30+B40</f>
        <v>18891466</v>
      </c>
      <c r="C57" s="10">
        <f>C14+C20+C30+C40</f>
        <v>18891466</v>
      </c>
      <c r="D57" s="22">
        <f>D14+D20+D30+D40+D42</f>
        <v>901848.42</v>
      </c>
      <c r="E57" s="22">
        <f t="shared" ref="E57:O57" si="8">E14+E20+E30+E40+E42</f>
        <v>1054587.71</v>
      </c>
      <c r="F57" s="21">
        <f t="shared" si="8"/>
        <v>1002543.6000000001</v>
      </c>
      <c r="G57" s="21">
        <f t="shared" si="8"/>
        <v>942823.21</v>
      </c>
      <c r="H57" s="21">
        <f t="shared" si="8"/>
        <v>1361552</v>
      </c>
      <c r="I57" s="21">
        <f t="shared" si="8"/>
        <v>1175980.3999999999</v>
      </c>
      <c r="J57" s="21">
        <f t="shared" si="8"/>
        <v>0</v>
      </c>
      <c r="K57" s="21">
        <f t="shared" si="8"/>
        <v>0</v>
      </c>
      <c r="L57" s="21">
        <f t="shared" si="8"/>
        <v>0</v>
      </c>
      <c r="M57" s="21">
        <f t="shared" si="8"/>
        <v>0</v>
      </c>
      <c r="N57" s="21">
        <f t="shared" si="8"/>
        <v>0</v>
      </c>
      <c r="O57" s="21">
        <f t="shared" si="8"/>
        <v>0</v>
      </c>
      <c r="P57" s="21">
        <f>P14+P20+P30+P40+P42+P52</f>
        <v>6439335.3399999999</v>
      </c>
    </row>
    <row r="58" spans="1:16" x14ac:dyDescent="0.25">
      <c r="B58" s="11"/>
      <c r="C58" s="16"/>
    </row>
    <row r="59" spans="1:16" ht="27.75" customHeight="1" x14ac:dyDescent="0.25">
      <c r="A59" s="33" t="s">
        <v>65</v>
      </c>
      <c r="B59" s="33"/>
      <c r="C59" s="16"/>
    </row>
    <row r="60" spans="1:16" ht="30" x14ac:dyDescent="0.25">
      <c r="A60" s="33" t="s">
        <v>66</v>
      </c>
      <c r="B60" s="33"/>
      <c r="C60" s="8"/>
    </row>
    <row r="61" spans="1:16" ht="58.5" customHeight="1" x14ac:dyDescent="0.25">
      <c r="A61" s="33" t="s">
        <v>67</v>
      </c>
      <c r="B61" s="33"/>
      <c r="C61" s="8"/>
    </row>
    <row r="62" spans="1:16" ht="15" customHeight="1" x14ac:dyDescent="0.25">
      <c r="A62" s="30"/>
      <c r="B62" s="30"/>
      <c r="C62" s="8"/>
    </row>
    <row r="63" spans="1:16" x14ac:dyDescent="0.25">
      <c r="A63" s="17"/>
      <c r="B63" s="18"/>
      <c r="C63" s="19"/>
    </row>
    <row r="64" spans="1:16" x14ac:dyDescent="0.25">
      <c r="A64" s="6" t="s">
        <v>48</v>
      </c>
      <c r="B64" s="11" t="s">
        <v>69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35"/>
      <c r="G66" s="37"/>
      <c r="H66" s="38"/>
    </row>
    <row r="67" spans="1:8" x14ac:dyDescent="0.25">
      <c r="A67" s="19"/>
      <c r="B67" s="13"/>
      <c r="D67" s="9"/>
      <c r="E67" s="9"/>
      <c r="F67" s="35"/>
      <c r="G67" s="37"/>
      <c r="H67" s="39"/>
    </row>
    <row r="68" spans="1:8" x14ac:dyDescent="0.25">
      <c r="A68" s="31" t="s">
        <v>71</v>
      </c>
      <c r="B68" s="32" t="s">
        <v>46</v>
      </c>
      <c r="D68" s="40"/>
      <c r="E68" s="41"/>
      <c r="F68" s="35"/>
      <c r="G68" s="35"/>
      <c r="H68" s="35"/>
    </row>
    <row r="69" spans="1:8" x14ac:dyDescent="0.25">
      <c r="A69" s="14" t="s">
        <v>72</v>
      </c>
      <c r="B69" s="14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2025-07-04T19:54:13Z</cp:lastPrinted>
  <dcterms:created xsi:type="dcterms:W3CDTF">2018-04-17T18:57:16Z</dcterms:created>
  <dcterms:modified xsi:type="dcterms:W3CDTF">2025-07-04T19:54:24Z</dcterms:modified>
</cp:coreProperties>
</file>