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S9" i="1" l="1"/>
  <c r="Q9" i="1"/>
  <c r="O9" i="1"/>
  <c r="J9" i="1"/>
  <c r="I9" i="1"/>
  <c r="H9" i="1"/>
  <c r="G9" i="1"/>
  <c r="N8" i="1"/>
  <c r="M8" i="1"/>
  <c r="L8" i="1"/>
  <c r="K8" i="1"/>
  <c r="P8" i="1" s="1"/>
  <c r="N7" i="1"/>
  <c r="N9" i="1" s="1"/>
  <c r="M7" i="1"/>
  <c r="L7" i="1"/>
  <c r="L9" i="1" s="1"/>
  <c r="K7" i="1"/>
  <c r="R7" i="1" s="1"/>
  <c r="M9" i="1" l="1"/>
  <c r="R8" i="1"/>
  <c r="R9" i="1" s="1"/>
  <c r="K9" i="1"/>
  <c r="P7" i="1"/>
  <c r="P9" i="1" s="1"/>
</calcChain>
</file>

<file path=xl/sharedStrings.xml><?xml version="1.0" encoding="utf-8"?>
<sst xmlns="http://schemas.openxmlformats.org/spreadsheetml/2006/main" count="37" uniqueCount="36">
  <si>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</si>
  <si>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</si>
  <si>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</si>
  <si>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</si>
  <si>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</si>
  <si>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</si>
  <si>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</si>
  <si>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</si>
  <si>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</si>
  <si>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</si>
  <si>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</si>
  <si>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</si>
  <si>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</si>
  <si>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</si>
  <si>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>MAURICIO JIMENEZ INIRIO</t>
  </si>
  <si>
    <t>RELACIONADOR PUBLICO</t>
  </si>
  <si>
    <t>2.1.1.2.01</t>
  </si>
  <si>
    <t>NAIDHELYN LOREYMI MOTA FELIZ</t>
  </si>
  <si>
    <t xml:space="preserve">                      Nómina de Sueldos: Empleados CONTRATADOS</t>
  </si>
  <si>
    <t>CONTRATADO</t>
  </si>
  <si>
    <t xml:space="preserve">Funcion </t>
  </si>
  <si>
    <t>Fecha incio de contrato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</si>
  <si>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</si>
  <si>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</si>
  <si>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</si>
  <si>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</si>
  <si>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</si>
  <si>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</si>
  <si>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</si>
  <si>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</si>
  <si>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</si>
  <si>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</si>
  <si>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</si>
  <si>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</si>
  <si>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>TECNICO DE ATENCION AL USUARIO</t>
  </si>
  <si>
    <t xml:space="preserve">                   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</si>
</sst>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/>
    <xf numFmtId="0" fontId="12" fillId="4" borderId="3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8" fillId="0" borderId="5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/>
    <xf numFmtId="43" fontId="18" fillId="2" borderId="1" xfId="1" applyFont="1" applyFill="1" applyBorder="1" applyAlignment="1">
      <alignment horizontal="center" vertical="center"/>
    </xf>
    <xf numFmtId="43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43" fontId="12" fillId="4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3" fontId="12" fillId="5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/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3" fontId="12" fillId="5" borderId="4" xfId="1" applyFont="1" applyFill="1" applyBorder="1" applyAlignment="1">
      <alignment horizontal="center" vertical="center" wrapText="1"/>
    </xf>
    <xf numFmtId="43" fontId="12" fillId="5" borderId="3" xfId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16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0</xdr:rowOff>
    </xdr:from>
    <xdr:to>
      <xdr:col>10</xdr:col>
      <xdr:colOff>471210</xdr:colOff>
      <xdr:row>0</xdr:row>
      <xdr:rowOff>866775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0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M11" sqref="M11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7109375" customWidth="1"/>
    <col min="9" max="9" width="8.71093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10.85546875" customWidth="1"/>
    <col min="15" max="15" width="11.7109375" bestFit="1" customWidth="1"/>
    <col min="16" max="16" width="10.7109375" customWidth="1"/>
    <col min="17" max="17" width="11.5703125" bestFit="1" customWidth="1"/>
    <col min="18" max="18" width="10.5703125" customWidth="1"/>
    <col min="19" max="19" width="11.5703125" bestFit="1" customWidth="1"/>
  </cols>
  <sheetData>
    <row r="1" spans="1:20" ht="70.5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20.25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20.25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5" customHeight="1">
      <c r="A4" s="52" t="s">
        <v>30</v>
      </c>
      <c r="B4" s="52" t="s">
        <v>0</v>
      </c>
      <c r="C4" s="62" t="s">
        <v>20</v>
      </c>
      <c r="D4" s="55" t="s">
        <v>1</v>
      </c>
      <c r="E4" s="65" t="s">
        <v>21</v>
      </c>
      <c r="F4" s="65" t="s">
        <v>22</v>
      </c>
      <c r="G4" s="66" t="s">
        <v>2</v>
      </c>
      <c r="H4" s="66" t="s">
        <v>23</v>
      </c>
      <c r="I4" s="55" t="s">
        <v>3</v>
      </c>
      <c r="J4" s="55" t="s">
        <v>24</v>
      </c>
      <c r="K4" s="55"/>
      <c r="L4" s="55"/>
      <c r="M4" s="55"/>
      <c r="N4" s="55"/>
      <c r="O4" s="55"/>
      <c r="P4" s="55"/>
      <c r="Q4" s="55" t="s">
        <v>33</v>
      </c>
      <c r="R4" s="55"/>
      <c r="S4" s="55" t="s">
        <v>4</v>
      </c>
      <c r="T4" s="55" t="s">
        <v>25</v>
      </c>
    </row>
    <row r="5" spans="1:20" ht="15" customHeight="1">
      <c r="A5" s="53"/>
      <c r="B5" s="53"/>
      <c r="C5" s="63"/>
      <c r="D5" s="55"/>
      <c r="E5" s="65"/>
      <c r="F5" s="65"/>
      <c r="G5" s="66"/>
      <c r="H5" s="66"/>
      <c r="I5" s="55"/>
      <c r="J5" s="56" t="s">
        <v>5</v>
      </c>
      <c r="K5" s="57"/>
      <c r="L5" s="58" t="s">
        <v>26</v>
      </c>
      <c r="M5" s="55" t="s">
        <v>6</v>
      </c>
      <c r="N5" s="55"/>
      <c r="O5" s="55"/>
      <c r="P5" s="55"/>
      <c r="Q5" s="60" t="s">
        <v>7</v>
      </c>
      <c r="R5" s="55" t="s">
        <v>8</v>
      </c>
      <c r="S5" s="55"/>
      <c r="T5" s="55"/>
    </row>
    <row r="6" spans="1:20" ht="38.25">
      <c r="A6" s="54"/>
      <c r="B6" s="54"/>
      <c r="C6" s="64"/>
      <c r="D6" s="55"/>
      <c r="E6" s="65"/>
      <c r="F6" s="65"/>
      <c r="G6" s="66"/>
      <c r="H6" s="66"/>
      <c r="I6" s="55"/>
      <c r="J6" s="45" t="s">
        <v>27</v>
      </c>
      <c r="K6" s="45" t="s">
        <v>9</v>
      </c>
      <c r="L6" s="59"/>
      <c r="M6" s="45" t="s">
        <v>28</v>
      </c>
      <c r="N6" s="45" t="s">
        <v>10</v>
      </c>
      <c r="O6" s="46" t="s">
        <v>32</v>
      </c>
      <c r="P6" s="46" t="s">
        <v>29</v>
      </c>
      <c r="Q6" s="60"/>
      <c r="R6" s="55"/>
      <c r="S6" s="55"/>
      <c r="T6" s="55"/>
    </row>
    <row r="7" spans="1:20">
      <c r="A7" s="18">
        <v>1</v>
      </c>
      <c r="B7" s="19" t="s">
        <v>14</v>
      </c>
      <c r="C7" s="20" t="s">
        <v>15</v>
      </c>
      <c r="D7" s="21" t="s">
        <v>19</v>
      </c>
      <c r="E7" s="22">
        <v>45413</v>
      </c>
      <c r="F7" s="22">
        <v>45962</v>
      </c>
      <c r="G7" s="23">
        <v>26500</v>
      </c>
      <c r="H7" s="20">
        <v>0</v>
      </c>
      <c r="I7" s="24">
        <v>25</v>
      </c>
      <c r="J7" s="20">
        <v>760.55</v>
      </c>
      <c r="K7" s="25">
        <f t="shared" ref="K7:K8" si="0">G7*0.071</f>
        <v>1881.4999999999998</v>
      </c>
      <c r="L7" s="25">
        <f t="shared" ref="L7:L8" si="1">G7*0.013</f>
        <v>344.5</v>
      </c>
      <c r="M7" s="26">
        <f t="shared" ref="M7:M8" si="2">+G7*0.0304</f>
        <v>805.6</v>
      </c>
      <c r="N7" s="25">
        <f t="shared" ref="N7:N8" si="3">G7*0.0709</f>
        <v>1878.8500000000001</v>
      </c>
      <c r="O7" s="20">
        <v>25</v>
      </c>
      <c r="P7" s="25">
        <f t="shared" ref="P7:P8" si="4">SUM(J7:O7)</f>
        <v>5696</v>
      </c>
      <c r="Q7" s="23">
        <v>1591.15</v>
      </c>
      <c r="R7" s="25">
        <f t="shared" ref="R7:R8" si="5">K7+L7+N7</f>
        <v>4104.8500000000004</v>
      </c>
      <c r="S7" s="23">
        <v>24908.85</v>
      </c>
      <c r="T7" s="27" t="s">
        <v>16</v>
      </c>
    </row>
    <row r="8" spans="1:20">
      <c r="A8" s="20">
        <v>2</v>
      </c>
      <c r="B8" s="19" t="s">
        <v>17</v>
      </c>
      <c r="C8" s="20" t="s">
        <v>34</v>
      </c>
      <c r="D8" s="21" t="s">
        <v>31</v>
      </c>
      <c r="E8" s="22">
        <v>45413</v>
      </c>
      <c r="F8" s="22">
        <v>45962</v>
      </c>
      <c r="G8" s="23">
        <v>50000</v>
      </c>
      <c r="H8" s="23">
        <v>1854</v>
      </c>
      <c r="I8" s="24">
        <v>25</v>
      </c>
      <c r="J8" s="23">
        <v>1435</v>
      </c>
      <c r="K8" s="25">
        <f t="shared" si="0"/>
        <v>3549.9999999999995</v>
      </c>
      <c r="L8" s="25">
        <f t="shared" si="1"/>
        <v>650</v>
      </c>
      <c r="M8" s="26">
        <f t="shared" si="2"/>
        <v>1520</v>
      </c>
      <c r="N8" s="25">
        <f t="shared" si="3"/>
        <v>3545.0000000000005</v>
      </c>
      <c r="O8" s="20">
        <v>25</v>
      </c>
      <c r="P8" s="25">
        <f t="shared" si="4"/>
        <v>10725</v>
      </c>
      <c r="Q8" s="23">
        <v>4834</v>
      </c>
      <c r="R8" s="25">
        <f t="shared" si="5"/>
        <v>7745</v>
      </c>
      <c r="S8" s="23">
        <v>45166</v>
      </c>
      <c r="T8" s="27" t="s">
        <v>16</v>
      </c>
    </row>
    <row r="9" spans="1:20">
      <c r="A9" s="28"/>
      <c r="B9" s="13"/>
      <c r="C9" s="14"/>
      <c r="D9" s="15"/>
      <c r="E9" s="16"/>
      <c r="F9" s="16"/>
      <c r="G9" s="29">
        <f t="shared" ref="G9:S9" si="6">SUM(G7:G8)</f>
        <v>76500</v>
      </c>
      <c r="H9" s="29">
        <f t="shared" si="6"/>
        <v>1854</v>
      </c>
      <c r="I9" s="29">
        <f t="shared" si="6"/>
        <v>50</v>
      </c>
      <c r="J9" s="29">
        <f t="shared" si="6"/>
        <v>2195.5500000000002</v>
      </c>
      <c r="K9" s="29">
        <f t="shared" si="6"/>
        <v>5431.4999999999991</v>
      </c>
      <c r="L9" s="29">
        <f t="shared" si="6"/>
        <v>994.5</v>
      </c>
      <c r="M9" s="29">
        <f t="shared" si="6"/>
        <v>2325.6</v>
      </c>
      <c r="N9" s="29">
        <f t="shared" si="6"/>
        <v>5423.85</v>
      </c>
      <c r="O9" s="29">
        <f t="shared" si="6"/>
        <v>50</v>
      </c>
      <c r="P9" s="29">
        <f t="shared" si="6"/>
        <v>16421</v>
      </c>
      <c r="Q9" s="29">
        <f t="shared" si="6"/>
        <v>6425.15</v>
      </c>
      <c r="R9" s="29">
        <f t="shared" si="6"/>
        <v>11849.85</v>
      </c>
      <c r="S9" s="29">
        <f t="shared" si="6"/>
        <v>70074.850000000006</v>
      </c>
      <c r="T9" s="30"/>
    </row>
    <row r="13" spans="1:20" ht="15.75" customHeight="1">
      <c r="E13" s="9"/>
      <c r="F13" s="9"/>
      <c r="G13" s="9"/>
      <c r="H13" s="49" t="s">
        <v>11</v>
      </c>
      <c r="I13" s="49"/>
      <c r="J13" s="49"/>
      <c r="K13" s="49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47"/>
      <c r="F19" s="47"/>
      <c r="G19" s="47"/>
      <c r="H19" s="50" t="s">
        <v>12</v>
      </c>
      <c r="I19" s="50"/>
      <c r="J19" s="50"/>
      <c r="K19" s="50"/>
      <c r="T19" s="6"/>
      <c r="U19" s="44"/>
    </row>
    <row r="20" spans="2:24" ht="18.75" customHeight="1">
      <c r="E20" s="47"/>
      <c r="F20" s="47"/>
      <c r="G20" s="47"/>
      <c r="H20" s="51" t="s">
        <v>13</v>
      </c>
      <c r="I20" s="51"/>
      <c r="J20" s="51"/>
      <c r="K20" s="51"/>
      <c r="T20" s="6"/>
      <c r="U20" s="44"/>
    </row>
    <row r="21" spans="2:24" ht="18.75" customHeight="1">
      <c r="E21" s="47"/>
      <c r="F21" s="47"/>
      <c r="G21" s="47"/>
      <c r="H21" s="47"/>
      <c r="T21" s="6"/>
      <c r="U21" s="17"/>
    </row>
    <row r="22" spans="2:24" ht="18.75" customHeight="1">
      <c r="E22" s="47"/>
      <c r="F22" s="47"/>
      <c r="G22" s="47"/>
      <c r="H22" s="47"/>
    </row>
    <row r="23" spans="2:24" ht="18.75" customHeight="1">
      <c r="E23" s="8"/>
      <c r="F23" s="8"/>
      <c r="G23" s="8"/>
      <c r="H23" s="47"/>
      <c r="I23" s="47"/>
      <c r="J23" s="47"/>
      <c r="K23" s="47"/>
      <c r="L23" s="47"/>
    </row>
    <row r="24" spans="2:24" ht="18.75" customHeight="1">
      <c r="B24" s="31"/>
      <c r="C24" s="31"/>
      <c r="D24" s="31"/>
      <c r="E24" s="31"/>
      <c r="F24" s="31"/>
      <c r="G24" s="31"/>
      <c r="H24" s="47"/>
      <c r="I24" s="47"/>
      <c r="J24" s="47"/>
      <c r="K24" s="47"/>
      <c r="L24" s="47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2:24" ht="18.75" customHeight="1">
      <c r="B25" s="32"/>
      <c r="C25" s="32"/>
      <c r="D25" s="32"/>
      <c r="E25" s="33"/>
      <c r="F25" s="34"/>
      <c r="G25" s="34"/>
      <c r="H25" s="47"/>
      <c r="I25" s="47"/>
      <c r="J25" s="47"/>
      <c r="K25" s="47"/>
      <c r="L25" s="47"/>
      <c r="M25" s="35"/>
      <c r="N25" s="36"/>
      <c r="O25" s="35"/>
      <c r="P25" s="31"/>
      <c r="Q25" s="35"/>
      <c r="R25" s="37"/>
      <c r="S25" s="35"/>
      <c r="T25" s="37"/>
      <c r="U25" s="31"/>
      <c r="V25" s="31"/>
      <c r="W25" s="31"/>
      <c r="X25" s="31"/>
    </row>
    <row r="26" spans="2:24" ht="18.75" customHeight="1">
      <c r="B26" s="32"/>
      <c r="C26" s="32"/>
      <c r="D26" s="32"/>
      <c r="E26" s="33"/>
      <c r="F26" s="34"/>
      <c r="G26" s="34"/>
      <c r="H26" s="47"/>
      <c r="I26" s="47"/>
      <c r="J26" s="47"/>
      <c r="K26" s="47"/>
      <c r="L26" s="47"/>
      <c r="M26" s="35"/>
      <c r="N26" s="36"/>
      <c r="O26" s="35"/>
      <c r="P26" s="31"/>
      <c r="Q26" s="35"/>
      <c r="R26" s="37"/>
      <c r="S26" s="35"/>
      <c r="T26" s="37"/>
      <c r="U26" s="31"/>
      <c r="V26" s="31"/>
      <c r="W26" s="31"/>
      <c r="X26" s="31"/>
    </row>
    <row r="27" spans="2:24">
      <c r="B27" s="38"/>
      <c r="C27" s="39"/>
      <c r="D27" s="40"/>
      <c r="E27" s="40"/>
      <c r="F27" s="40"/>
      <c r="G27" s="41"/>
      <c r="H27" s="42"/>
      <c r="I27" s="42"/>
      <c r="J27" s="42"/>
      <c r="K27" s="42"/>
      <c r="L27" s="43"/>
      <c r="M27" s="43"/>
      <c r="N27" s="43"/>
      <c r="O27" s="43"/>
      <c r="P27" s="43"/>
      <c r="Q27" s="43"/>
      <c r="R27" s="43"/>
      <c r="S27" s="43"/>
      <c r="T27" s="43"/>
      <c r="U27" s="31"/>
      <c r="V27" s="31"/>
      <c r="W27" s="31"/>
      <c r="X27" s="31"/>
    </row>
    <row r="28" spans="2:24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2:24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2:24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2:24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2:24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2:24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2:24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2:24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</sheetData>
  <mergeCells count="24">
    <mergeCell ref="A1:T1"/>
    <mergeCell ref="B4:B6"/>
    <mergeCell ref="C4:C6"/>
    <mergeCell ref="D4:D6"/>
    <mergeCell ref="E4:E6"/>
    <mergeCell ref="F4:F6"/>
    <mergeCell ref="G4:G6"/>
    <mergeCell ref="H4:H6"/>
    <mergeCell ref="A2:T2"/>
    <mergeCell ref="A3:T3"/>
    <mergeCell ref="H13:K13"/>
    <mergeCell ref="H19:K19"/>
    <mergeCell ref="H20:K20"/>
    <mergeCell ref="A4:A6"/>
    <mergeCell ref="J4:P4"/>
    <mergeCell ref="Q4:R4"/>
    <mergeCell ref="S4:S6"/>
    <mergeCell ref="J5:K5"/>
    <mergeCell ref="L5:L6"/>
    <mergeCell ref="M5:P5"/>
    <mergeCell ref="Q5:Q6"/>
    <mergeCell ref="R5:R6"/>
    <mergeCell ref="I4:I6"/>
    <mergeCell ref="T4:T6"/>
  </mergeCells>
  <conditionalFormatting sqref="C25:C26">
    <cfRule type="duplicateValues" dxfId="15" priority="16"/>
  </conditionalFormatting>
  <conditionalFormatting sqref="D27">
    <cfRule type="duplicateValues" dxfId="14" priority="15"/>
  </conditionalFormatting>
  <conditionalFormatting sqref="C27">
    <cfRule type="duplicateValues" dxfId="13" priority="14"/>
  </conditionalFormatting>
  <conditionalFormatting sqref="C27">
    <cfRule type="duplicateValues" dxfId="12" priority="13"/>
  </conditionalFormatting>
  <conditionalFormatting sqref="C25:C26">
    <cfRule type="duplicateValues" dxfId="11" priority="17"/>
  </conditionalFormatting>
  <conditionalFormatting sqref="B4:B8">
    <cfRule type="duplicateValues" dxfId="10" priority="4"/>
  </conditionalFormatting>
  <conditionalFormatting sqref="B4:B6">
    <cfRule type="duplicateValues" dxfId="9" priority="5"/>
  </conditionalFormatting>
  <conditionalFormatting sqref="B4:B6">
    <cfRule type="duplicateValues" dxfId="8" priority="6"/>
    <cfRule type="duplicateValues" dxfId="7" priority="7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7:B8">
    <cfRule type="duplicateValues" dxfId="4" priority="8"/>
  </conditionalFormatting>
  <conditionalFormatting sqref="B4:B6">
    <cfRule type="duplicateValues" dxfId="3" priority="9"/>
  </conditionalFormatting>
  <conditionalFormatting sqref="B4:B6">
    <cfRule type="duplicateValues" dxfId="2" priority="10"/>
    <cfRule type="duplicateValues" dxfId="1" priority="11"/>
  </conditionalFormatting>
  <conditionalFormatting sqref="B4:B6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2025-05-13T18:40:50Z</cp:lastPrinted>
  <dcterms:created xsi:type="dcterms:W3CDTF">2025-05-12T15:50:20Z</dcterms:created>
  <dcterms:modified xsi:type="dcterms:W3CDTF">2025-06-02T13:00:48Z</dcterms:modified>
</cp:coreProperties>
</file>