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0730" windowHeight="11760"/>
  </bookViews>
  <sheets>
    <sheet name="PACC 2025 " sheetId="1" r:id="rId1"/>
  </sheets>
  <definedNames>
    <definedName name="_xlnm.Print_Titles" localSheetId="0">'PACC 2025 '!$10:$10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K19" i="1" l="1"/>
  <c r="O76" i="1" l="1"/>
  <c r="J50" i="1"/>
  <c r="J51" i="1"/>
  <c r="J52" i="1"/>
  <c r="H53" i="1" l="1"/>
  <c r="J53" i="1" s="1"/>
  <c r="H54" i="1" l="1"/>
  <c r="J54" i="1" s="1"/>
  <c r="H63" i="1"/>
  <c r="J63" i="1" s="1"/>
  <c r="H56" i="1"/>
  <c r="J56" i="1" s="1"/>
  <c r="H32" i="1"/>
  <c r="J32" i="1" s="1"/>
  <c r="H33" i="1"/>
  <c r="J33" i="1" s="1"/>
  <c r="H13" i="1"/>
  <c r="J13" i="1" s="1"/>
  <c r="H55" i="1"/>
  <c r="J55" i="1" s="1"/>
  <c r="H28" i="1"/>
  <c r="J28" i="1" s="1"/>
  <c r="H29" i="1"/>
  <c r="J29" i="1" s="1"/>
  <c r="H24" i="1" l="1"/>
  <c r="J24" i="1" s="1"/>
  <c r="H70" i="1" l="1"/>
  <c r="J70" i="1" s="1"/>
  <c r="K70" i="1" s="1"/>
  <c r="H72" i="1"/>
  <c r="J72" i="1" s="1"/>
  <c r="H48" i="1" l="1"/>
  <c r="J48" i="1" s="1"/>
  <c r="H39" i="1"/>
  <c r="J39" i="1" s="1"/>
  <c r="H31" i="1"/>
  <c r="J31" i="1" s="1"/>
  <c r="H38" i="1"/>
  <c r="J38" i="1" s="1"/>
  <c r="H42" i="1"/>
  <c r="J42" i="1" s="1"/>
  <c r="H35" i="1"/>
  <c r="J35" i="1" s="1"/>
  <c r="H44" i="1"/>
  <c r="J44" i="1" s="1"/>
  <c r="H17" i="1"/>
  <c r="H16" i="1"/>
  <c r="H43" i="1"/>
  <c r="J43" i="1" s="1"/>
  <c r="H45" i="1"/>
  <c r="J45" i="1" s="1"/>
  <c r="H30" i="1"/>
  <c r="J30" i="1" s="1"/>
  <c r="H40" i="1"/>
  <c r="J40" i="1" s="1"/>
  <c r="H41" i="1"/>
  <c r="J41" i="1" s="1"/>
  <c r="H23" i="1"/>
  <c r="J23" i="1" s="1"/>
  <c r="H34" i="1"/>
  <c r="J34" i="1" s="1"/>
  <c r="H49" i="1"/>
  <c r="J49" i="1" s="1"/>
  <c r="H47" i="1"/>
  <c r="J47" i="1" s="1"/>
  <c r="H46" i="1"/>
  <c r="J46" i="1" s="1"/>
  <c r="H25" i="1"/>
  <c r="J25" i="1" s="1"/>
  <c r="H37" i="1"/>
  <c r="J37" i="1" s="1"/>
  <c r="H36" i="1"/>
  <c r="J36" i="1" s="1"/>
  <c r="H18" i="1"/>
  <c r="J18" i="1" s="1"/>
  <c r="H12" i="1"/>
  <c r="J12" i="1" s="1"/>
  <c r="H26" i="1"/>
  <c r="J26" i="1" s="1"/>
  <c r="H27" i="1"/>
  <c r="J27" i="1" s="1"/>
  <c r="H14" i="1"/>
  <c r="J14" i="1" s="1"/>
  <c r="H15" i="1"/>
  <c r="J15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1" i="1"/>
  <c r="J71" i="1" s="1"/>
  <c r="H73" i="1"/>
  <c r="J73" i="1" s="1"/>
  <c r="H74" i="1"/>
  <c r="J74" i="1" s="1"/>
  <c r="H20" i="1"/>
  <c r="J20" i="1" s="1"/>
  <c r="K20" i="1" s="1"/>
  <c r="H21" i="1"/>
  <c r="J21" i="1" s="1"/>
  <c r="K21" i="1" s="1"/>
  <c r="H22" i="1"/>
  <c r="J22" i="1" s="1"/>
  <c r="H75" i="1"/>
  <c r="J75" i="1" s="1"/>
  <c r="H11" i="1"/>
  <c r="J11" i="1" s="1"/>
  <c r="J76" i="1" l="1"/>
  <c r="K22" i="1"/>
  <c r="K76" i="1" s="1"/>
</calcChain>
</file>

<file path=xl/sharedStrings.xml><?xml version="1.0" encoding="utf-8"?>
<sst xmlns="http://schemas.openxmlformats.org/spreadsheetml/2006/main" count="709" uniqueCount="458">
  <si>
    <t>SNCC.F.053</t>
  </si>
  <si>
    <t>Fecha de Revisión</t>
  </si>
  <si>
    <t>Fecha de Aprobación</t>
  </si>
  <si>
    <t>Versión</t>
  </si>
  <si>
    <t>No. de Páginas</t>
  </si>
  <si>
    <t>PLAN ANUAL DE COMPRAS Y CONTRATACIONES AÑO 2025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</si>
  <si>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</si>
  <si>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</si>
  <si>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</si>
  <si>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</si>
  <si>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</si>
  <si>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</si>
  <si>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</si>
  <si>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</si>
  <si>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</si>
  <si>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</si>
  <si>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</si>
  <si>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</si>
  <si>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</si>
  <si>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</si>
  <si>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</si>
  <si>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</si>
  <si>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</si>
  <si>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 xml:space="preserve">Unidad </t>
  </si>
  <si>
    <t xml:space="preserve">1010 - Animales vivos </t>
  </si>
  <si>
    <t>LICITACIÓN PÚBLICA INTERNACIONAL</t>
  </si>
  <si>
    <t>COMPRA DIRECTA</t>
  </si>
  <si>
    <t>1011 - Productos de casa para el animal doméstico</t>
  </si>
  <si>
    <t>LICITACIÓN PÚBLICA NACIONAL</t>
  </si>
  <si>
    <t>1411 - Productos de papel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</si>
  <si>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</si>
  <si>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</si>
  <si>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</si>
  <si>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</si>
  <si>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</si>
  <si>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</si>
  <si>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</si>
  <si>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</si>
  <si>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</si>
  <si>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1015 - Semillas, bulbos, plántulas y esquejes</t>
  </si>
  <si>
    <t>COMPRA MENOR</t>
  </si>
  <si>
    <t xml:space="preserve">Caja </t>
  </si>
  <si>
    <t>1017 - Abonos, nutrientes para plantas y herbicidas</t>
  </si>
  <si>
    <t>Papel Higiénico 12/1</t>
  </si>
  <si>
    <t>Fardo</t>
  </si>
  <si>
    <t>Servilleta Individual 500/1</t>
  </si>
  <si>
    <t>Paquete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</si>
  <si>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</si>
  <si>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</si>
  <si>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</si>
  <si>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</si>
  <si>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</si>
  <si>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1112 - Productos no comestibles de planta y silvicultura</t>
  </si>
  <si>
    <t>Folder Manila 8 ½ x 11</t>
  </si>
  <si>
    <t>1113 - Productos animales no comestibles</t>
  </si>
  <si>
    <t>1114 - Chatarra y materiales de desecho</t>
  </si>
  <si>
    <t>1510 - Combustibles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</si>
  <si>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</si>
  <si>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</si>
  <si>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</si>
  <si>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</si>
  <si>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</si>
  <si>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1117 - Aleaciones</t>
  </si>
  <si>
    <t>2612 - Alambres, cables o arneses</t>
  </si>
  <si>
    <t>1118 - Óxido metálico</t>
  </si>
  <si>
    <t>3120 - Adhesivos y selladores</t>
  </si>
  <si>
    <t>1119 - Desechos metálicos y chatarra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</si>
  <si>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</si>
  <si>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</si>
  <si>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</si>
  <si>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</si>
  <si>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</si>
  <si>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1216 - Aditivos</t>
  </si>
  <si>
    <t>1218 - Ceras y aceites</t>
  </si>
  <si>
    <t>1219 - Solventes</t>
  </si>
  <si>
    <t>1235 - Compuestos y mezclas</t>
  </si>
  <si>
    <t>4217 - Productos para los servicios médicos de urgencias y campo</t>
  </si>
  <si>
    <t>1310 - Caucho y elastómeros</t>
  </si>
  <si>
    <t>4410 - Maquinaria, suministros y accesorios de oficina</t>
  </si>
  <si>
    <t>4412 - Suministros de oficina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</si>
  <si>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</si>
  <si>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</si>
  <si>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</si>
  <si>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</si>
  <si>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</si>
  <si>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1412 - Papel para uso industrial</t>
  </si>
  <si>
    <t>Sobre Manila 10x13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</si>
  <si>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</si>
  <si>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</si>
  <si>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</si>
  <si>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</si>
  <si>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</si>
  <si>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</si>
  <si>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</si>
  <si>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</si>
  <si>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Bandeja de Escritorio en Metal</t>
  </si>
  <si>
    <t>2110 - Maquinaria y equipo para agricultura, silvicultura y paisaje</t>
  </si>
  <si>
    <t>2111 - Equipo de pesca y acuicultura</t>
  </si>
  <si>
    <t>Saca Grapa Estándar</t>
  </si>
  <si>
    <t>2210 - Maquinaria y equipo pesado de construcción</t>
  </si>
  <si>
    <t>2310 - Maquinaria para la transformación de materias primas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</si>
  <si>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</si>
  <si>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</si>
  <si>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</si>
  <si>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</si>
  <si>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</si>
  <si>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</si>
  <si>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</si>
  <si>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</si>
  <si>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</si>
  <si>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</si>
  <si>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</si>
  <si>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</si>
  <si>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</si>
  <si>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</si>
  <si>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</si>
  <si>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2320 - Equipamiento par transferencia de masa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</si>
  <si>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</si>
  <si>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</si>
  <si>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</si>
  <si>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</si>
  <si>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</si>
  <si>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</si>
  <si>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</si>
  <si>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</si>
  <si>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</si>
  <si>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</si>
  <si>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</si>
  <si>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2413 - Refrigeración industrial</t>
  </si>
  <si>
    <t>2414 - Suministros de embalaje</t>
  </si>
  <si>
    <t>2510 - Vehículos de motor</t>
  </si>
  <si>
    <t>Corrector Líquido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</si>
  <si>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</si>
  <si>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</si>
  <si>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</si>
  <si>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</si>
  <si>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</si>
  <si>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Clip Billetero 19 mm</t>
  </si>
  <si>
    <t xml:space="preserve">2518 - Carrocerías y remolques  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</si>
  <si>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</si>
  <si>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</si>
  <si>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</si>
  <si>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</si>
  <si>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2610 - Fuentes de energía</t>
  </si>
  <si>
    <t>Bolígrafo Azul</t>
  </si>
  <si>
    <t>2613 - Generación de energía</t>
  </si>
  <si>
    <t>2614 - Maquinaria y equipo para energía atómica o nuclear</t>
  </si>
  <si>
    <t>Alfombrilla para Mouse</t>
  </si>
  <si>
    <t>2711 - Herramientas de mano</t>
  </si>
  <si>
    <t>2712 - Maquinaria y equipo hidráulico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</si>
  <si>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</si>
  <si>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</si>
  <si>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</si>
  <si>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</si>
  <si>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</si>
  <si>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</si>
  <si>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</si>
  <si>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4713 - Suministros de limpieza</t>
  </si>
  <si>
    <t>3016 - Materiales de acabado de interiores</t>
  </si>
  <si>
    <t>3017 - Puertas y ventanas y vidrio</t>
  </si>
  <si>
    <t>3018 - Instalaciones de baño</t>
  </si>
  <si>
    <t>Galón</t>
  </si>
  <si>
    <t>3019 - Equipo de apoyo para Construcción y Mantenimiento</t>
  </si>
  <si>
    <t>3020 - Estructuras prefabricadas</t>
  </si>
  <si>
    <t>Jabón Líquido Lavaplatos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</si>
  <si>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</si>
  <si>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</si>
  <si>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</si>
  <si>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</si>
  <si>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</si>
  <si>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Escoba</t>
  </si>
  <si>
    <t>3114 - Molduras</t>
  </si>
  <si>
    <t>3115 - Cuerda y cadena y cable y alambre y correa</t>
  </si>
  <si>
    <t>Pala Recogedora</t>
  </si>
  <si>
    <t>3116 - Ferretería</t>
  </si>
  <si>
    <t>3117 - Cojinetes, casquillos, ruedas y engranajes</t>
  </si>
  <si>
    <t xml:space="preserve">Cloro </t>
  </si>
  <si>
    <t>3118 - Juntas obturadoras y sellos</t>
  </si>
  <si>
    <t>3119 - Materiales de molduración, pulido y alisado</t>
  </si>
  <si>
    <t>Escobilla Limpia Cristal</t>
  </si>
  <si>
    <t>Guantes de Goma para Limpiar</t>
  </si>
  <si>
    <t>PA</t>
  </si>
  <si>
    <t>3121 - Pinturas y tapa poros y acabados</t>
  </si>
  <si>
    <t>3122 - Extractos de teñir y de curtir</t>
  </si>
  <si>
    <t>Esponja para Fregar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</si>
  <si>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</si>
  <si>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</si>
  <si>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</si>
  <si>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</si>
  <si>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</si>
  <si>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4810 - Equipos de servicios de alimentación para instituciones</t>
  </si>
  <si>
    <t>4910 - Coleccionables y condecoraciones</t>
  </si>
  <si>
    <t>3128 - Componentes de placa y estampados</t>
  </si>
  <si>
    <t>5016 - Chocolates, azúcares, edulcorantes y productos de confitería</t>
  </si>
  <si>
    <t>Libra</t>
  </si>
  <si>
    <t>3129 - Estiramientos por presión labrados</t>
  </si>
  <si>
    <t>5018 - Productos de panadería</t>
  </si>
  <si>
    <t>3130 - Forjas labradas</t>
  </si>
  <si>
    <t>5019 - Alimentos preparados y conservados</t>
  </si>
  <si>
    <t>3131 - Conjuntos de tubería fabricada</t>
  </si>
  <si>
    <t>5020 - Bebidas</t>
  </si>
  <si>
    <t>3132 - Conjuntos fabricados de material en barras</t>
  </si>
  <si>
    <t>3133 - Conjuntos estructurales fabricados</t>
  </si>
  <si>
    <t>Café 2 lb</t>
  </si>
  <si>
    <t>5215 - Utensilios de cocina domésticos</t>
  </si>
  <si>
    <t>3134 - Conjuntos de placa fabricado</t>
  </si>
  <si>
    <t>3135 - Conjuntos de tubería fabricada</t>
  </si>
  <si>
    <t>3136 - Conjuntos de placa fabricados</t>
  </si>
  <si>
    <t>Cucharas Desechables</t>
  </si>
  <si>
    <t>3137 - Refractarios</t>
  </si>
  <si>
    <t>5310 - Ropa</t>
  </si>
  <si>
    <t>3138 - Imanes y materiales magnéticos</t>
  </si>
  <si>
    <t>3210 - Circuitos impresos, circuitos integrados y micro ensamblajes</t>
  </si>
  <si>
    <t>3211 - Dispositivo semiconductor discreto</t>
  </si>
  <si>
    <t>5612 - Mobiliario institucional, escolar y educativo y accesorios</t>
  </si>
  <si>
    <t>3212 - Componentes pasivos discretos</t>
  </si>
  <si>
    <t>7210 - Construcción de edificios, atención, mantenimiento y servicios de reparaciones</t>
  </si>
  <si>
    <t>3213 - Piezas de componentes y hardware electrónicos y accesorios</t>
  </si>
  <si>
    <t>7818 - Servicios de mantenimiento o reparaciones de transportes</t>
  </si>
  <si>
    <t>3214 - Dispositivos de tubo electrónico y accesorios</t>
  </si>
  <si>
    <t>8014 - Comercialización y distribución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</si>
  <si>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</si>
  <si>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</si>
  <si>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</si>
  <si>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</si>
  <si>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</si>
  <si>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Total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</si>
  <si>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</si>
  <si>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</si>
  <si>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</si>
  <si>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</si>
  <si>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</si>
  <si>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</si>
  <si>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</si>
  <si>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</si>
  <si>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</si>
  <si>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</si>
  <si>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</si>
  <si>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</si>
  <si>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</si>
  <si>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</si>
  <si>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</si>
  <si>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</si>
  <si>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</si>
  <si>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</si>
  <si>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</si>
  <si>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</si>
  <si>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</si>
  <si>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</si>
  <si>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</si>
  <si>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</si>
  <si>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</si>
  <si>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</si>
  <si>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</si>
  <si>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</si>
  <si>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</si>
  <si>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</si>
  <si>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</si>
  <si>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</si>
  <si>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</si>
  <si>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</si>
  <si>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</si>
  <si>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</si>
  <si>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</si>
  <si>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</si>
  <si>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</si>
  <si>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</si>
  <si>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</si>
  <si>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</si>
  <si>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</si>
  <si>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</si>
  <si>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</si>
  <si>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</si>
  <si>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</si>
  <si>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</si>
  <si>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</si>
  <si>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</si>
  <si>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</si>
  <si>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</si>
  <si>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</si>
  <si>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</si>
  <si>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</si>
  <si>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</si>
  <si>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</si>
  <si>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</si>
  <si>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</si>
  <si>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</si>
  <si>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</si>
  <si>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</si>
  <si>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</si>
  <si>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</si>
  <si>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</si>
  <si>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</si>
  <si>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</si>
  <si>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</si>
  <si>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</si>
  <si>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</si>
  <si>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</si>
  <si>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</si>
  <si>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</si>
  <si>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</si>
  <si>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</si>
  <si>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</si>
  <si>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</si>
  <si>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</si>
  <si>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</si>
  <si>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</si>
  <si>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</si>
  <si>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</si>
  <si>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</si>
  <si>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</si>
  <si>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</si>
  <si>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</si>
  <si>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</si>
  <si>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</si>
  <si>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</si>
  <si>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</si>
  <si>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</si>
  <si>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</si>
  <si>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</si>
  <si>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</si>
  <si>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</si>
  <si>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</si>
  <si>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</si>
  <si>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</si>
  <si>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</si>
  <si>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</si>
  <si>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</si>
  <si>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</si>
  <si>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</si>
  <si>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</si>
  <si>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</si>
  <si>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</si>
  <si>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</si>
  <si>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</si>
  <si>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</si>
  <si>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</si>
  <si>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</si>
  <si>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</si>
  <si>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</si>
  <si>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</si>
  <si>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</si>
  <si>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</si>
  <si>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</si>
  <si>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</si>
  <si>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</si>
  <si>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</si>
  <si>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</si>
  <si>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</si>
  <si>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</si>
  <si>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</si>
  <si>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</si>
  <si>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</si>
  <si>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</si>
  <si>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</si>
  <si>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</si>
  <si>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</si>
  <si>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</si>
  <si>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</si>
  <si>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</si>
  <si>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</si>
  <si>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</si>
  <si>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</si>
  <si>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</si>
  <si>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</si>
  <si>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</si>
  <si>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</si>
  <si>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</si>
  <si>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</si>
  <si>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</si>
  <si>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</si>
  <si>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</si>
  <si>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</si>
  <si>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</si>
  <si>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</si>
  <si>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</si>
  <si>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</si>
  <si>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</si>
  <si>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</si>
  <si>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</si>
  <si>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</si>
  <si>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</si>
  <si>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</si>
  <si>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</si>
  <si>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</si>
  <si>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</si>
  <si>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</si>
  <si>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</si>
  <si>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</si>
  <si>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</si>
  <si>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</si>
  <si>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</si>
  <si>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</si>
  <si>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</si>
  <si>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</si>
  <si>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</si>
  <si>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</si>
  <si>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</si>
  <si>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</si>
  <si>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</si>
  <si>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</si>
  <si>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</si>
  <si>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</si>
  <si>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</si>
  <si>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</si>
  <si>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</si>
  <si>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</si>
  <si>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</si>
  <si>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</si>
  <si>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</si>
  <si>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</si>
  <si>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</si>
  <si>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</si>
  <si>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</si>
  <si>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</si>
  <si>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</si>
  <si>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</si>
  <si>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</si>
  <si>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</si>
  <si>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</si>
  <si>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</si>
  <si>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</si>
  <si>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</si>
  <si>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</si>
  <si>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</si>
  <si>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</si>
  <si>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</si>
  <si>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</si>
  <si>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</si>
  <si>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Excel</t>
  </si>
  <si>
    <t>Licda. María Martín</t>
  </si>
  <si>
    <t>Contadora</t>
  </si>
  <si>
    <t>Resaltador Verde, Naranja y Rosa</t>
  </si>
  <si>
    <t>Memoria Tipo USB</t>
  </si>
  <si>
    <t>Camisas para el Personal de la Gobernación</t>
  </si>
  <si>
    <t>GOBERNACIÓN PROVINCIAL DE LA ROMANA</t>
  </si>
  <si>
    <t xml:space="preserve">Extensión Eléctrica </t>
  </si>
  <si>
    <t xml:space="preserve">Papel Blanco 8 ½ x 11´´ </t>
  </si>
  <si>
    <t>Suape</t>
  </si>
  <si>
    <t>Toallas de Microfibra</t>
  </si>
  <si>
    <t xml:space="preserve">Ambientador </t>
  </si>
  <si>
    <t xml:space="preserve">Azúcar </t>
  </si>
  <si>
    <t xml:space="preserve">Agua Potable de Botellones </t>
  </si>
  <si>
    <t>Vaso 7 Onzas</t>
  </si>
  <si>
    <t>Tijeras</t>
  </si>
  <si>
    <t>Combustible para Gobernadora</t>
  </si>
  <si>
    <t>Funda para Basura</t>
  </si>
  <si>
    <t>Limpia Cristal</t>
  </si>
  <si>
    <t>Cartucho de Tinta Magenta EPSON</t>
  </si>
  <si>
    <t>Cartucho de Tinta Amarillo  EPSON</t>
  </si>
  <si>
    <t>Cartucho de Tinta Azul EPSON</t>
  </si>
  <si>
    <t>Cartucho de Tinta Negro EPSON</t>
  </si>
  <si>
    <t xml:space="preserve">Alcohol </t>
  </si>
  <si>
    <t xml:space="preserve">Insecticida </t>
  </si>
  <si>
    <t xml:space="preserve">Detergente </t>
  </si>
  <si>
    <t>Desinfectante Líquido para Piso</t>
  </si>
  <si>
    <t>Cinta Adhesiva Transparente</t>
  </si>
  <si>
    <t>15.00.0012.0100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</si>
</sst>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165" fontId="12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556534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76" totalsRowCount="1" headerRowDxfId="32" dataDxfId="31" tableBorderDxfId="30">
  <autoFilter ref="A10:O75"/>
  <sortState ref="A11:O184">
    <sortCondition ref="A11"/>
  </sortState>
  <tableColumns count="15">
    <tableColumn id="1" name="CÓDIGO DEL CATÁLOGO DE BIENES Y SERVICIOS (CBS) " totalsRowLabel="Total" dataDxfId="29" totalsRowDxfId="14"/>
    <tableColumn id="2" name="DESCRIPCIÓN DE LA COMPRA O CONTRATACIÓN" dataDxfId="28" totalsRowDxfId="13"/>
    <tableColumn id="18" name="UNIDAD DE MEDIDA" dataDxfId="27" totalsRowDxfId="12"/>
    <tableColumn id="3" name="PRIMER TRIMESTRE" dataDxfId="26" totalsRowDxfId="11"/>
    <tableColumn id="4" name="SEGUNDO TRIMESTRE" dataDxfId="25" totalsRowDxfId="10"/>
    <tableColumn id="5" name="TERCER TRIMESTRE" dataDxfId="24" totalsRowDxfId="9"/>
    <tableColumn id="12" name="CUARTO TRIMESTRE" dataDxfId="23" totalsRowDxfId="8"/>
    <tableColumn id="7" name="CANTIDAD TOTAL" dataDxfId="22" totalsRowDxfId="7">
      <calculatedColumnFormula>SUM(Tabla1[[#This Row],[PRIMER TRIMESTRE]:[CUARTO TRIMESTRE]])</calculatedColumnFormula>
    </tableColumn>
    <tableColumn id="20" name="PRECIO UNITARIO ESTIMADO" dataDxfId="21" totalsRowDxfId="6"/>
    <tableColumn id="6" name="COSTO TOTAL UNITARIO" totalsRowFunction="sum" dataDxfId="20" totalsRowDxfId="5">
      <calculatedColumnFormula>+H11*I11</calculatedColumnFormula>
    </tableColumn>
    <tableColumn id="10" name="COSTO TOTAL POR CÓDIGO DE CATÁLOGO DE BIENES Y SERVICIOS (CBS)" totalsRowFunction="sum" dataDxfId="19" totalsRowDxfId="4"/>
    <tableColumn id="14" name=" PROCEDIMIENTO DE SELECCIÓN " dataDxfId="18" totalsRowDxfId="3"/>
    <tableColumn id="17" name="FUENTE DE FINANCIAMIENTO" dataDxfId="17" totalsRowDxfId="2"/>
    <tableColumn id="8" name="VALOR ADQUIRIDO" dataDxfId="16" totalsRowDxfId="1"/>
    <tableColumn id="9" name="OBSERVACIÓN" totalsRowFunction="count" dataDxfId="15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0"/>
  <sheetViews>
    <sheetView showGridLines="0" showRowColHeaders="0" tabSelected="1" zoomScaleNormal="100" workbookViewId="0">
      <selection activeCell="Q10" sqref="Q10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0</v>
      </c>
      <c r="N2" s="11" t="s">
        <v>1</v>
      </c>
      <c r="O2" s="25">
        <v>45797</v>
      </c>
    </row>
    <row r="3" spans="1:23" ht="22.5" customHeight="1" x14ac:dyDescent="0.25">
      <c r="A3" s="36"/>
      <c r="N3" s="12" t="s">
        <v>2</v>
      </c>
      <c r="O3" s="28">
        <v>45798</v>
      </c>
    </row>
    <row r="4" spans="1:23" ht="20.25" x14ac:dyDescent="0.3">
      <c r="A4" s="36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3</v>
      </c>
      <c r="O4" s="26" t="s">
        <v>429</v>
      </c>
    </row>
    <row r="5" spans="1:23" ht="17.25" customHeight="1" thickBot="1" x14ac:dyDescent="0.3">
      <c r="A5" s="36"/>
      <c r="N5" s="13" t="s">
        <v>4</v>
      </c>
      <c r="O5" s="27">
        <v>2</v>
      </c>
    </row>
    <row r="6" spans="1:23" ht="29.25" customHeight="1" x14ac:dyDescent="0.3">
      <c r="A6" s="37" t="s">
        <v>435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3" x14ac:dyDescent="0.25">
      <c r="A7" s="35" t="s">
        <v>5</v>
      </c>
      <c r="B7" s="35"/>
    </row>
    <row r="8" spans="1:23" ht="18.75" thickBot="1" x14ac:dyDescent="0.3"/>
    <row r="9" spans="1:23" ht="23.25" customHeight="1" x14ac:dyDescent="0.25">
      <c r="C9" s="3"/>
      <c r="D9" s="32" t="s">
        <v>6</v>
      </c>
      <c r="E9" s="33"/>
      <c r="F9" s="33"/>
      <c r="G9" s="34"/>
      <c r="H9" s="3"/>
      <c r="I9" s="3"/>
      <c r="J9" s="3"/>
      <c r="K9" s="3"/>
    </row>
    <row r="10" spans="1:23" ht="138" customHeight="1" x14ac:dyDescent="0.25">
      <c r="A10" s="14" t="s">
        <v>7</v>
      </c>
      <c r="B10" s="15" t="s">
        <v>8</v>
      </c>
      <c r="C10" s="15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5" t="s">
        <v>14</v>
      </c>
      <c r="I10" s="15" t="s">
        <v>15</v>
      </c>
      <c r="J10" s="15" t="s">
        <v>16</v>
      </c>
      <c r="K10" s="15" t="s">
        <v>17</v>
      </c>
      <c r="L10" s="15" t="s">
        <v>18</v>
      </c>
      <c r="M10" s="15" t="s">
        <v>19</v>
      </c>
      <c r="N10" s="15" t="s">
        <v>20</v>
      </c>
      <c r="O10" s="17" t="s">
        <v>21</v>
      </c>
      <c r="Q10" s="6"/>
      <c r="R10" s="6"/>
      <c r="S10" s="6"/>
      <c r="T10" s="6"/>
      <c r="U10" s="6"/>
    </row>
    <row r="11" spans="1:23" x14ac:dyDescent="0.25">
      <c r="A11" s="7" t="s">
        <v>29</v>
      </c>
      <c r="B11" s="18" t="s">
        <v>437</v>
      </c>
      <c r="C11" s="7" t="s">
        <v>30</v>
      </c>
      <c r="D11" s="7"/>
      <c r="E11" s="7">
        <v>20</v>
      </c>
      <c r="F11" s="7">
        <v>30</v>
      </c>
      <c r="G11" s="7">
        <v>20</v>
      </c>
      <c r="H11" s="7">
        <f>SUM(Tabla1[[#This Row],[PRIMER TRIMESTRE]:[CUARTO TRIMESTRE]])</f>
        <v>70</v>
      </c>
      <c r="I11" s="8">
        <v>325</v>
      </c>
      <c r="J11" s="8">
        <f t="shared" ref="J11:J15" si="0">+H11*I11</f>
        <v>22750</v>
      </c>
      <c r="K11" s="8"/>
      <c r="L11" s="7" t="s">
        <v>26</v>
      </c>
      <c r="M11" s="7" t="s">
        <v>457</v>
      </c>
      <c r="N11" s="8"/>
      <c r="O11" s="7"/>
      <c r="T11" s="5" t="s">
        <v>24</v>
      </c>
      <c r="W11" s="7" t="s">
        <v>25</v>
      </c>
    </row>
    <row r="12" spans="1:23" x14ac:dyDescent="0.25">
      <c r="A12" s="7" t="s">
        <v>29</v>
      </c>
      <c r="B12" s="18" t="s">
        <v>33</v>
      </c>
      <c r="C12" s="7" t="s">
        <v>23</v>
      </c>
      <c r="D12" s="7"/>
      <c r="E12" s="7">
        <v>2</v>
      </c>
      <c r="F12" s="7"/>
      <c r="G12" s="7"/>
      <c r="H12" s="7">
        <f>SUM(Tabla1[[#This Row],[PRIMER TRIMESTRE]:[CUARTO TRIMESTRE]])</f>
        <v>2</v>
      </c>
      <c r="I12" s="8">
        <v>400</v>
      </c>
      <c r="J12" s="8">
        <f t="shared" si="0"/>
        <v>800</v>
      </c>
      <c r="K12" s="8"/>
      <c r="L12" s="7" t="s">
        <v>26</v>
      </c>
      <c r="M12" s="7" t="s">
        <v>457</v>
      </c>
      <c r="N12" s="8"/>
      <c r="O12" s="7"/>
      <c r="T12" s="5" t="s">
        <v>27</v>
      </c>
      <c r="W12" s="7" t="s">
        <v>28</v>
      </c>
    </row>
    <row r="13" spans="1:23" x14ac:dyDescent="0.25">
      <c r="A13" s="7" t="s">
        <v>29</v>
      </c>
      <c r="B13" s="18" t="s">
        <v>36</v>
      </c>
      <c r="C13" s="7" t="s">
        <v>23</v>
      </c>
      <c r="D13" s="7"/>
      <c r="E13" s="7"/>
      <c r="F13" s="7">
        <v>30</v>
      </c>
      <c r="G13" s="7"/>
      <c r="H13" s="7">
        <f>SUM(Tabla1[[#This Row],[PRIMER TRIMESTRE]:[CUARTO TRIMESTRE]])</f>
        <v>30</v>
      </c>
      <c r="I13" s="8">
        <v>22.5</v>
      </c>
      <c r="J13" s="8">
        <f t="shared" si="0"/>
        <v>675</v>
      </c>
      <c r="K13" s="8"/>
      <c r="L13" s="7" t="s">
        <v>26</v>
      </c>
      <c r="M13" s="7" t="s">
        <v>457</v>
      </c>
      <c r="N13" s="8"/>
      <c r="O13" s="7"/>
      <c r="T13" s="5" t="s">
        <v>31</v>
      </c>
      <c r="W13" s="7" t="s">
        <v>32</v>
      </c>
    </row>
    <row r="14" spans="1:23" x14ac:dyDescent="0.25">
      <c r="A14" s="7" t="s">
        <v>29</v>
      </c>
      <c r="B14" s="7" t="s">
        <v>43</v>
      </c>
      <c r="C14" s="7" t="s">
        <v>44</v>
      </c>
      <c r="D14" s="7">
        <v>10</v>
      </c>
      <c r="E14" s="7"/>
      <c r="F14" s="7"/>
      <c r="G14" s="7"/>
      <c r="H14" s="7">
        <f>SUM(Tabla1[[#This Row],[PRIMER TRIMESTRE]:[CUARTO TRIMESTRE]])</f>
        <v>10</v>
      </c>
      <c r="I14" s="8">
        <v>247.92</v>
      </c>
      <c r="J14" s="8">
        <f t="shared" si="0"/>
        <v>2479.1999999999998</v>
      </c>
      <c r="K14" s="8"/>
      <c r="L14" s="7" t="s">
        <v>26</v>
      </c>
      <c r="M14" s="7" t="s">
        <v>457</v>
      </c>
      <c r="N14" s="8"/>
      <c r="O14" s="7"/>
      <c r="T14" s="5" t="s">
        <v>34</v>
      </c>
      <c r="W14" s="7" t="s">
        <v>35</v>
      </c>
    </row>
    <row r="15" spans="1:23" x14ac:dyDescent="0.25">
      <c r="A15" s="7" t="s">
        <v>29</v>
      </c>
      <c r="B15" s="18" t="s">
        <v>45</v>
      </c>
      <c r="C15" s="7" t="s">
        <v>46</v>
      </c>
      <c r="D15" s="7">
        <v>20</v>
      </c>
      <c r="E15" s="7"/>
      <c r="F15" s="7">
        <v>20</v>
      </c>
      <c r="G15" s="7"/>
      <c r="H15" s="7">
        <f>SUM(Tabla1[[#This Row],[PRIMER TRIMESTRE]:[CUARTO TRIMESTRE]])</f>
        <v>40</v>
      </c>
      <c r="I15" s="8">
        <v>119.5</v>
      </c>
      <c r="J15" s="8">
        <f t="shared" si="0"/>
        <v>4780</v>
      </c>
      <c r="K15" s="8"/>
      <c r="L15" s="7" t="s">
        <v>26</v>
      </c>
      <c r="M15" s="7" t="s">
        <v>457</v>
      </c>
      <c r="N15" s="8"/>
      <c r="O15" s="7"/>
      <c r="T15" s="5" t="s">
        <v>37</v>
      </c>
      <c r="W15" s="7" t="s">
        <v>38</v>
      </c>
    </row>
    <row r="16" spans="1:23" x14ac:dyDescent="0.25">
      <c r="A16" s="7" t="s">
        <v>29</v>
      </c>
      <c r="B16" s="18" t="s">
        <v>48</v>
      </c>
      <c r="C16" s="7" t="s">
        <v>23</v>
      </c>
      <c r="D16" s="7"/>
      <c r="E16" s="7">
        <v>15</v>
      </c>
      <c r="F16" s="7"/>
      <c r="G16" s="7"/>
      <c r="H16" s="7">
        <f>SUM(Tabla1[[#This Row],[PRIMER TRIMESTRE]:[CUARTO TRIMESTRE]])</f>
        <v>15</v>
      </c>
      <c r="I16" s="8">
        <v>65</v>
      </c>
      <c r="J16" s="8">
        <v>325</v>
      </c>
      <c r="K16" s="8"/>
      <c r="L16" s="7" t="s">
        <v>26</v>
      </c>
      <c r="M16" s="7" t="s">
        <v>457</v>
      </c>
      <c r="N16" s="8"/>
      <c r="O16" s="7"/>
      <c r="T16" s="5" t="s">
        <v>39</v>
      </c>
      <c r="W16" s="7" t="s">
        <v>40</v>
      </c>
    </row>
    <row r="17" spans="1:23" x14ac:dyDescent="0.25">
      <c r="A17" s="7" t="s">
        <v>29</v>
      </c>
      <c r="B17" s="18" t="s">
        <v>50</v>
      </c>
      <c r="C17" s="7" t="s">
        <v>23</v>
      </c>
      <c r="D17" s="7"/>
      <c r="E17" s="7">
        <v>15</v>
      </c>
      <c r="F17" s="7"/>
      <c r="G17" s="7"/>
      <c r="H17" s="7">
        <f>SUM(Tabla1[[#This Row],[PRIMER TRIMESTRE]:[CUARTO TRIMESTRE]])</f>
        <v>15</v>
      </c>
      <c r="I17" s="8">
        <v>65</v>
      </c>
      <c r="J17" s="8">
        <v>325</v>
      </c>
      <c r="K17" s="8"/>
      <c r="L17" s="7" t="s">
        <v>26</v>
      </c>
      <c r="M17" s="7" t="s">
        <v>457</v>
      </c>
      <c r="N17" s="8"/>
      <c r="O17" s="7"/>
      <c r="T17" s="5" t="s">
        <v>22</v>
      </c>
      <c r="W17" s="7" t="s">
        <v>26</v>
      </c>
    </row>
    <row r="18" spans="1:23" x14ac:dyDescent="0.25">
      <c r="A18" s="7" t="s">
        <v>29</v>
      </c>
      <c r="B18" s="18" t="s">
        <v>53</v>
      </c>
      <c r="C18" s="7" t="s">
        <v>41</v>
      </c>
      <c r="D18" s="7"/>
      <c r="E18" s="7">
        <v>3</v>
      </c>
      <c r="F18" s="7"/>
      <c r="G18" s="7"/>
      <c r="H18" s="7">
        <f>SUM(Tabla1[[#This Row],[PRIMER TRIMESTRE]:[CUARTO TRIMESTRE]])</f>
        <v>3</v>
      </c>
      <c r="I18" s="8">
        <v>300</v>
      </c>
      <c r="J18" s="8">
        <f>+H18*I18</f>
        <v>900</v>
      </c>
      <c r="K18" s="8">
        <v>33034.199999999997</v>
      </c>
      <c r="L18" s="7" t="s">
        <v>26</v>
      </c>
      <c r="M18" s="7" t="s">
        <v>457</v>
      </c>
      <c r="N18" s="8"/>
      <c r="O18" s="7"/>
      <c r="T18" s="5" t="s">
        <v>42</v>
      </c>
    </row>
    <row r="19" spans="1:23" x14ac:dyDescent="0.25">
      <c r="A19" s="7" t="s">
        <v>56</v>
      </c>
      <c r="B19" s="7" t="s">
        <v>445</v>
      </c>
      <c r="C19" s="7" t="s">
        <v>23</v>
      </c>
      <c r="D19" s="7">
        <v>75</v>
      </c>
      <c r="E19" s="7">
        <v>75</v>
      </c>
      <c r="F19" s="7">
        <v>75</v>
      </c>
      <c r="G19" s="7">
        <v>75</v>
      </c>
      <c r="H19" s="7">
        <f>SUM(Tabla1[[#This Row],[PRIMER TRIMESTRE]:[CUARTO TRIMESTRE]])</f>
        <v>300</v>
      </c>
      <c r="I19" s="8">
        <v>290.10000000000002</v>
      </c>
      <c r="J19" s="8">
        <v>53000</v>
      </c>
      <c r="K19" s="8">
        <f>+Tabla1[[#This Row],[COSTO TOTAL UNITARIO]]</f>
        <v>53000</v>
      </c>
      <c r="L19" s="7" t="s">
        <v>26</v>
      </c>
      <c r="M19" s="7" t="s">
        <v>457</v>
      </c>
      <c r="N19" s="8"/>
      <c r="O19" s="7"/>
      <c r="T19" s="5"/>
    </row>
    <row r="20" spans="1:23" x14ac:dyDescent="0.25">
      <c r="A20" s="7" t="s">
        <v>58</v>
      </c>
      <c r="B20" s="7" t="s">
        <v>59</v>
      </c>
      <c r="C20" s="7" t="s">
        <v>23</v>
      </c>
      <c r="D20" s="7"/>
      <c r="E20" s="7"/>
      <c r="F20" s="7">
        <v>4</v>
      </c>
      <c r="G20" s="7"/>
      <c r="H20" s="7">
        <f>SUM(Tabla1[[#This Row],[PRIMER TRIMESTRE]:[CUARTO TRIMESTRE]])</f>
        <v>4</v>
      </c>
      <c r="I20" s="8">
        <v>14000</v>
      </c>
      <c r="J20" s="8">
        <f t="shared" ref="J20:J34" si="1">+H20*I20</f>
        <v>56000</v>
      </c>
      <c r="K20" s="8">
        <f>+Tabla1[[#This Row],[COSTO TOTAL UNITARIO]]</f>
        <v>56000</v>
      </c>
      <c r="L20" s="7" t="s">
        <v>26</v>
      </c>
      <c r="M20" s="7" t="s">
        <v>457</v>
      </c>
      <c r="N20" s="8"/>
      <c r="O20" s="7"/>
      <c r="T20" s="5"/>
    </row>
    <row r="21" spans="1:23" x14ac:dyDescent="0.25">
      <c r="A21" s="7" t="s">
        <v>63</v>
      </c>
      <c r="B21" s="7" t="s">
        <v>436</v>
      </c>
      <c r="C21" s="7" t="s">
        <v>23</v>
      </c>
      <c r="D21" s="7">
        <v>3</v>
      </c>
      <c r="E21" s="7"/>
      <c r="F21" s="7"/>
      <c r="G21" s="7"/>
      <c r="H21" s="7">
        <f>SUM(Tabla1[[#This Row],[PRIMER TRIMESTRE]:[CUARTO TRIMESTRE]])</f>
        <v>3</v>
      </c>
      <c r="I21" s="8">
        <v>900</v>
      </c>
      <c r="J21" s="8">
        <f t="shared" si="1"/>
        <v>2700</v>
      </c>
      <c r="K21" s="8">
        <f>+Tabla1[[#This Row],[COSTO TOTAL UNITARIO]]</f>
        <v>2700</v>
      </c>
      <c r="L21" s="7" t="s">
        <v>26</v>
      </c>
      <c r="M21" s="7" t="s">
        <v>457</v>
      </c>
      <c r="N21" s="8"/>
      <c r="O21" s="7"/>
      <c r="T21" s="5"/>
    </row>
    <row r="22" spans="1:23" x14ac:dyDescent="0.25">
      <c r="A22" s="7" t="s">
        <v>68</v>
      </c>
      <c r="B22" s="7" t="s">
        <v>69</v>
      </c>
      <c r="C22" s="7" t="s">
        <v>23</v>
      </c>
      <c r="D22" s="7">
        <v>10</v>
      </c>
      <c r="E22" s="7"/>
      <c r="F22" s="7">
        <v>10</v>
      </c>
      <c r="G22" s="7"/>
      <c r="H22" s="7">
        <f>SUM(Tabla1[[#This Row],[PRIMER TRIMESTRE]:[CUARTO TRIMESTRE]])</f>
        <v>20</v>
      </c>
      <c r="I22" s="8">
        <v>150</v>
      </c>
      <c r="J22" s="8">
        <f t="shared" si="1"/>
        <v>3000</v>
      </c>
      <c r="K22" s="8">
        <f>+Tabla1[[#This Row],[COSTO TOTAL UNITARIO]]</f>
        <v>3000</v>
      </c>
      <c r="L22" s="7" t="s">
        <v>26</v>
      </c>
      <c r="M22" s="7" t="s">
        <v>457</v>
      </c>
      <c r="N22" s="8"/>
      <c r="O22" s="7"/>
      <c r="T22" s="5" t="s">
        <v>47</v>
      </c>
    </row>
    <row r="23" spans="1:23" x14ac:dyDescent="0.25">
      <c r="A23" s="7" t="s">
        <v>79</v>
      </c>
      <c r="B23" s="18" t="s">
        <v>444</v>
      </c>
      <c r="C23" s="7" t="s">
        <v>23</v>
      </c>
      <c r="D23" s="7"/>
      <c r="E23" s="7">
        <v>5</v>
      </c>
      <c r="F23" s="7"/>
      <c r="G23" s="7"/>
      <c r="H23" s="7">
        <f>SUM(Tabla1[[#This Row],[PRIMER TRIMESTRE]:[CUARTO TRIMESTRE]])</f>
        <v>5</v>
      </c>
      <c r="I23" s="8">
        <v>95</v>
      </c>
      <c r="J23" s="8">
        <f t="shared" si="1"/>
        <v>475</v>
      </c>
      <c r="K23" s="8"/>
      <c r="L23" s="7" t="s">
        <v>26</v>
      </c>
      <c r="M23" s="7" t="s">
        <v>457</v>
      </c>
      <c r="N23" s="8"/>
      <c r="O23" s="7"/>
      <c r="T23" s="5" t="s">
        <v>49</v>
      </c>
    </row>
    <row r="24" spans="1:23" x14ac:dyDescent="0.25">
      <c r="A24" s="19" t="s">
        <v>79</v>
      </c>
      <c r="B24" s="20" t="s">
        <v>80</v>
      </c>
      <c r="C24" s="19" t="s">
        <v>23</v>
      </c>
      <c r="D24" s="19">
        <v>2</v>
      </c>
      <c r="E24" s="19"/>
      <c r="F24" s="19"/>
      <c r="G24" s="19"/>
      <c r="H24" s="19">
        <f>SUM(Tabla1[[#This Row],[PRIMER TRIMESTRE]:[CUARTO TRIMESTRE]])</f>
        <v>2</v>
      </c>
      <c r="I24" s="21">
        <v>175</v>
      </c>
      <c r="J24" s="8">
        <f t="shared" si="1"/>
        <v>350</v>
      </c>
      <c r="K24" s="21"/>
      <c r="L24" s="19" t="s">
        <v>26</v>
      </c>
      <c r="M24" s="19" t="s">
        <v>457</v>
      </c>
      <c r="N24" s="21"/>
      <c r="O24" s="19"/>
      <c r="T24" s="5" t="s">
        <v>51</v>
      </c>
    </row>
    <row r="25" spans="1:23" x14ac:dyDescent="0.25">
      <c r="A25" s="7" t="s">
        <v>79</v>
      </c>
      <c r="B25" s="18" t="s">
        <v>82</v>
      </c>
      <c r="C25" s="7" t="s">
        <v>41</v>
      </c>
      <c r="D25" s="7">
        <v>1</v>
      </c>
      <c r="E25" s="7"/>
      <c r="F25" s="7">
        <v>1</v>
      </c>
      <c r="G25" s="7"/>
      <c r="H25" s="7">
        <f>SUM(Tabla1[[#This Row],[PRIMER TRIMESTRE]:[CUARTO TRIMESTRE]])</f>
        <v>2</v>
      </c>
      <c r="I25" s="8">
        <v>700</v>
      </c>
      <c r="J25" s="8">
        <f t="shared" si="1"/>
        <v>1400</v>
      </c>
      <c r="K25" s="8"/>
      <c r="L25" s="7" t="s">
        <v>26</v>
      </c>
      <c r="M25" s="7" t="s">
        <v>457</v>
      </c>
      <c r="N25" s="8"/>
      <c r="O25" s="7"/>
      <c r="T25" s="5" t="s">
        <v>52</v>
      </c>
    </row>
    <row r="26" spans="1:23" x14ac:dyDescent="0.25">
      <c r="A26" s="7" t="s">
        <v>79</v>
      </c>
      <c r="B26" s="18" t="s">
        <v>84</v>
      </c>
      <c r="C26" s="7" t="s">
        <v>41</v>
      </c>
      <c r="D26" s="7">
        <v>1</v>
      </c>
      <c r="E26" s="7"/>
      <c r="F26" s="7"/>
      <c r="G26" s="7"/>
      <c r="H26" s="7">
        <f>SUM(Tabla1[[#This Row],[PRIMER TRIMESTRE]:[CUARTO TRIMESTRE]])</f>
        <v>1</v>
      </c>
      <c r="I26" s="8">
        <v>1360</v>
      </c>
      <c r="J26" s="8">
        <f t="shared" si="1"/>
        <v>1360</v>
      </c>
      <c r="K26" s="8"/>
      <c r="L26" s="7" t="s">
        <v>26</v>
      </c>
      <c r="M26" s="7" t="s">
        <v>457</v>
      </c>
      <c r="N26" s="8"/>
      <c r="O26" s="7"/>
      <c r="T26" s="5"/>
    </row>
    <row r="27" spans="1:23" x14ac:dyDescent="0.25">
      <c r="A27" s="7" t="s">
        <v>79</v>
      </c>
      <c r="B27" s="18" t="s">
        <v>86</v>
      </c>
      <c r="C27" s="7" t="s">
        <v>41</v>
      </c>
      <c r="D27" s="7">
        <v>1</v>
      </c>
      <c r="E27" s="7"/>
      <c r="F27" s="7"/>
      <c r="G27" s="7"/>
      <c r="H27" s="7">
        <f>SUM(Tabla1[[#This Row],[PRIMER TRIMESTRE]:[CUARTO TRIMESTRE]])</f>
        <v>1</v>
      </c>
      <c r="I27" s="8">
        <v>1360</v>
      </c>
      <c r="J27" s="8">
        <f t="shared" si="1"/>
        <v>1360</v>
      </c>
      <c r="K27" s="8"/>
      <c r="L27" s="7" t="s">
        <v>26</v>
      </c>
      <c r="M27" s="7" t="s">
        <v>457</v>
      </c>
      <c r="N27" s="8"/>
      <c r="O27" s="7"/>
      <c r="T27" s="5" t="s">
        <v>54</v>
      </c>
    </row>
    <row r="28" spans="1:23" x14ac:dyDescent="0.25">
      <c r="A28" s="19" t="s">
        <v>79</v>
      </c>
      <c r="B28" s="20" t="s">
        <v>95</v>
      </c>
      <c r="C28" s="19" t="s">
        <v>23</v>
      </c>
      <c r="D28" s="19">
        <v>1</v>
      </c>
      <c r="E28" s="19"/>
      <c r="F28" s="19"/>
      <c r="G28" s="19"/>
      <c r="H28" s="19">
        <f>SUM(Tabla1[[#This Row],[PRIMER TRIMESTRE]:[CUARTO TRIMESTRE]])</f>
        <v>1</v>
      </c>
      <c r="I28" s="21">
        <v>500</v>
      </c>
      <c r="J28" s="8">
        <f t="shared" si="1"/>
        <v>500</v>
      </c>
      <c r="K28" s="21"/>
      <c r="L28" s="19" t="s">
        <v>26</v>
      </c>
      <c r="M28" s="19" t="s">
        <v>457</v>
      </c>
      <c r="N28" s="21"/>
      <c r="O28" s="19"/>
      <c r="T28" s="5" t="s">
        <v>55</v>
      </c>
    </row>
    <row r="29" spans="1:23" x14ac:dyDescent="0.25">
      <c r="A29" s="19" t="s">
        <v>79</v>
      </c>
      <c r="B29" s="18" t="s">
        <v>433</v>
      </c>
      <c r="C29" s="19" t="s">
        <v>23</v>
      </c>
      <c r="D29" s="19"/>
      <c r="E29" s="19">
        <v>2</v>
      </c>
      <c r="F29" s="19"/>
      <c r="G29" s="19"/>
      <c r="H29" s="19">
        <f>SUM(Tabla1[[#This Row],[PRIMER TRIMESTRE]:[CUARTO TRIMESTRE]])</f>
        <v>2</v>
      </c>
      <c r="I29" s="21">
        <v>950</v>
      </c>
      <c r="J29" s="8">
        <f t="shared" si="1"/>
        <v>1900</v>
      </c>
      <c r="K29" s="21"/>
      <c r="L29" s="19" t="s">
        <v>26</v>
      </c>
      <c r="M29" s="19" t="s">
        <v>457</v>
      </c>
      <c r="N29" s="21"/>
      <c r="O29" s="19"/>
      <c r="T29" s="5" t="s">
        <v>57</v>
      </c>
    </row>
    <row r="30" spans="1:23" x14ac:dyDescent="0.25">
      <c r="A30" s="7" t="s">
        <v>79</v>
      </c>
      <c r="B30" s="18" t="s">
        <v>98</v>
      </c>
      <c r="C30" s="7" t="s">
        <v>23</v>
      </c>
      <c r="D30" s="7"/>
      <c r="E30" s="7">
        <v>3</v>
      </c>
      <c r="F30" s="7"/>
      <c r="G30" s="7"/>
      <c r="H30" s="7">
        <f>SUM(Tabla1[[#This Row],[PRIMER TRIMESTRE]:[CUARTO TRIMESTRE]])</f>
        <v>3</v>
      </c>
      <c r="I30" s="8">
        <v>40</v>
      </c>
      <c r="J30" s="8">
        <f t="shared" si="1"/>
        <v>120</v>
      </c>
      <c r="K30" s="8"/>
      <c r="L30" s="7" t="s">
        <v>26</v>
      </c>
      <c r="M30" s="7" t="s">
        <v>457</v>
      </c>
      <c r="N30" s="8"/>
      <c r="O30" s="7"/>
      <c r="T30" s="5" t="s">
        <v>60</v>
      </c>
    </row>
    <row r="31" spans="1:23" x14ac:dyDescent="0.25">
      <c r="A31" s="7" t="s">
        <v>79</v>
      </c>
      <c r="B31" s="18" t="s">
        <v>432</v>
      </c>
      <c r="C31" s="7" t="s">
        <v>23</v>
      </c>
      <c r="D31" s="7"/>
      <c r="E31" s="7">
        <v>12</v>
      </c>
      <c r="F31" s="7"/>
      <c r="G31" s="7"/>
      <c r="H31" s="7">
        <f>SUM(Tabla1[[#This Row],[PRIMER TRIMESTRE]:[CUARTO TRIMESTRE]])</f>
        <v>12</v>
      </c>
      <c r="I31" s="8">
        <v>55</v>
      </c>
      <c r="J31" s="8">
        <f t="shared" si="1"/>
        <v>660</v>
      </c>
      <c r="K31" s="8"/>
      <c r="L31" s="7" t="s">
        <v>26</v>
      </c>
      <c r="M31" s="7" t="s">
        <v>457</v>
      </c>
      <c r="N31" s="8"/>
      <c r="O31" s="7"/>
      <c r="T31" s="5" t="s">
        <v>62</v>
      </c>
    </row>
    <row r="32" spans="1:23" x14ac:dyDescent="0.25">
      <c r="A32" s="7" t="s">
        <v>79</v>
      </c>
      <c r="B32" s="18" t="s">
        <v>102</v>
      </c>
      <c r="C32" s="7" t="s">
        <v>23</v>
      </c>
      <c r="D32" s="7"/>
      <c r="E32" s="7">
        <v>12</v>
      </c>
      <c r="F32" s="7"/>
      <c r="G32" s="7"/>
      <c r="H32" s="7">
        <f>SUM(Tabla1[[#This Row],[PRIMER TRIMESTRE]:[CUARTO TRIMESTRE]])</f>
        <v>12</v>
      </c>
      <c r="I32" s="8">
        <v>65</v>
      </c>
      <c r="J32" s="8">
        <f t="shared" si="1"/>
        <v>780</v>
      </c>
      <c r="K32" s="8"/>
      <c r="L32" s="7" t="s">
        <v>26</v>
      </c>
      <c r="M32" s="7" t="s">
        <v>457</v>
      </c>
      <c r="N32" s="8"/>
      <c r="O32" s="7"/>
      <c r="T32" s="5" t="s">
        <v>64</v>
      </c>
    </row>
    <row r="33" spans="1:20" x14ac:dyDescent="0.25">
      <c r="A33" s="7" t="s">
        <v>79</v>
      </c>
      <c r="B33" s="18" t="s">
        <v>104</v>
      </c>
      <c r="C33" s="7" t="s">
        <v>23</v>
      </c>
      <c r="D33" s="7"/>
      <c r="E33" s="7">
        <v>30</v>
      </c>
      <c r="F33" s="7"/>
      <c r="G33" s="7"/>
      <c r="H33" s="7">
        <f>SUM(Tabla1[[#This Row],[PRIMER TRIMESTRE]:[CUARTO TRIMESTRE]])</f>
        <v>30</v>
      </c>
      <c r="I33" s="8">
        <v>49.95</v>
      </c>
      <c r="J33" s="8">
        <f t="shared" si="1"/>
        <v>1498.5</v>
      </c>
      <c r="K33" s="8"/>
      <c r="L33" s="7" t="s">
        <v>26</v>
      </c>
      <c r="M33" s="7" t="s">
        <v>457</v>
      </c>
      <c r="N33" s="8"/>
      <c r="O33" s="7"/>
      <c r="T33" s="5" t="s">
        <v>66</v>
      </c>
    </row>
    <row r="34" spans="1:20" x14ac:dyDescent="0.25">
      <c r="A34" s="7" t="s">
        <v>79</v>
      </c>
      <c r="B34" s="18" t="s">
        <v>107</v>
      </c>
      <c r="C34" s="7" t="s">
        <v>23</v>
      </c>
      <c r="D34" s="7"/>
      <c r="E34" s="7">
        <v>3</v>
      </c>
      <c r="F34" s="7"/>
      <c r="G34" s="7"/>
      <c r="H34" s="7">
        <f>SUM(Tabla1[[#This Row],[PRIMER TRIMESTRE]:[CUARTO TRIMESTRE]])</f>
        <v>3</v>
      </c>
      <c r="I34" s="8">
        <v>115</v>
      </c>
      <c r="J34" s="8">
        <f t="shared" si="1"/>
        <v>345</v>
      </c>
      <c r="K34" s="8"/>
      <c r="L34" s="7" t="s">
        <v>26</v>
      </c>
      <c r="M34" s="7" t="s">
        <v>457</v>
      </c>
      <c r="N34" s="8"/>
      <c r="O34" s="7"/>
      <c r="T34" s="5" t="s">
        <v>67</v>
      </c>
    </row>
    <row r="35" spans="1:20" x14ac:dyDescent="0.25">
      <c r="A35" s="7" t="s">
        <v>79</v>
      </c>
      <c r="B35" s="18" t="s">
        <v>109</v>
      </c>
      <c r="C35" s="7" t="s">
        <v>23</v>
      </c>
      <c r="D35" s="7"/>
      <c r="E35" s="7">
        <v>3</v>
      </c>
      <c r="F35" s="7"/>
      <c r="G35" s="7"/>
      <c r="H35" s="7">
        <f>SUM(Tabla1[[#This Row],[PRIMER TRIMESTRE]:[CUARTO TRIMESTRE]])</f>
        <v>3</v>
      </c>
      <c r="I35" s="8">
        <v>149.99</v>
      </c>
      <c r="J35" s="8">
        <f>+H35*I35</f>
        <v>449.97</v>
      </c>
      <c r="K35" s="8"/>
      <c r="L35" s="7" t="s">
        <v>26</v>
      </c>
      <c r="M35" s="7" t="s">
        <v>457</v>
      </c>
      <c r="N35" s="8"/>
      <c r="O35" s="7"/>
      <c r="T35" s="5" t="s">
        <v>70</v>
      </c>
    </row>
    <row r="36" spans="1:20" x14ac:dyDescent="0.25">
      <c r="A36" s="7" t="s">
        <v>79</v>
      </c>
      <c r="B36" s="18" t="s">
        <v>112</v>
      </c>
      <c r="C36" s="7" t="s">
        <v>23</v>
      </c>
      <c r="D36" s="7"/>
      <c r="E36" s="7">
        <v>5</v>
      </c>
      <c r="F36" s="7"/>
      <c r="G36" s="7"/>
      <c r="H36" s="7">
        <f>SUM(Tabla1[[#This Row],[PRIMER TRIMESTRE]:[CUARTO TRIMESTRE]])</f>
        <v>5</v>
      </c>
      <c r="I36" s="8">
        <v>1166</v>
      </c>
      <c r="J36" s="8">
        <f>+H36*I36</f>
        <v>5830</v>
      </c>
      <c r="K36" s="8"/>
      <c r="L36" s="7" t="s">
        <v>26</v>
      </c>
      <c r="M36" s="7" t="s">
        <v>457</v>
      </c>
      <c r="N36" s="8"/>
      <c r="O36" s="7"/>
      <c r="T36" s="5" t="s">
        <v>72</v>
      </c>
    </row>
    <row r="37" spans="1:20" x14ac:dyDescent="0.25">
      <c r="A37" s="7" t="s">
        <v>79</v>
      </c>
      <c r="B37" s="18" t="s">
        <v>114</v>
      </c>
      <c r="C37" s="7" t="s">
        <v>23</v>
      </c>
      <c r="D37" s="7"/>
      <c r="E37" s="7">
        <v>5</v>
      </c>
      <c r="F37" s="7"/>
      <c r="G37" s="7"/>
      <c r="H37" s="7">
        <f>SUM(Tabla1[[#This Row],[PRIMER TRIMESTRE]:[CUARTO TRIMESTRE]])</f>
        <v>5</v>
      </c>
      <c r="I37" s="8">
        <v>890</v>
      </c>
      <c r="J37" s="8">
        <f>+H37*I37</f>
        <v>4450</v>
      </c>
      <c r="K37" s="8"/>
      <c r="L37" s="7" t="s">
        <v>26</v>
      </c>
      <c r="M37" s="7" t="s">
        <v>457</v>
      </c>
      <c r="N37" s="8"/>
      <c r="O37" s="7"/>
      <c r="T37" s="5" t="s">
        <v>73</v>
      </c>
    </row>
    <row r="38" spans="1:20" x14ac:dyDescent="0.25">
      <c r="A38" s="7" t="s">
        <v>79</v>
      </c>
      <c r="B38" s="18" t="s">
        <v>118</v>
      </c>
      <c r="C38" s="7" t="s">
        <v>23</v>
      </c>
      <c r="D38" s="7"/>
      <c r="E38" s="7">
        <v>10</v>
      </c>
      <c r="F38" s="7"/>
      <c r="G38" s="7"/>
      <c r="H38" s="7">
        <f>SUM(Tabla1[[#This Row],[PRIMER TRIMESTRE]:[CUARTO TRIMESTRE]])</f>
        <v>10</v>
      </c>
      <c r="I38" s="8">
        <v>37</v>
      </c>
      <c r="J38" s="8">
        <f t="shared" ref="J38:J70" si="2">+H38*I38</f>
        <v>370</v>
      </c>
      <c r="K38" s="8"/>
      <c r="L38" s="7" t="s">
        <v>26</v>
      </c>
      <c r="M38" s="7" t="s">
        <v>457</v>
      </c>
      <c r="N38" s="8"/>
      <c r="O38" s="7"/>
      <c r="T38" s="5" t="s">
        <v>74</v>
      </c>
    </row>
    <row r="39" spans="1:20" x14ac:dyDescent="0.25">
      <c r="A39" s="7" t="s">
        <v>79</v>
      </c>
      <c r="B39" s="18" t="s">
        <v>120</v>
      </c>
      <c r="C39" s="7" t="s">
        <v>23</v>
      </c>
      <c r="D39" s="7"/>
      <c r="E39" s="7">
        <v>12</v>
      </c>
      <c r="F39" s="7"/>
      <c r="G39" s="7"/>
      <c r="H39" s="7">
        <f>SUM(Tabla1[[#This Row],[PRIMER TRIMESTRE]:[CUARTO TRIMESTRE]])</f>
        <v>12</v>
      </c>
      <c r="I39" s="8">
        <v>159</v>
      </c>
      <c r="J39" s="8">
        <f t="shared" si="2"/>
        <v>1908</v>
      </c>
      <c r="K39" s="8"/>
      <c r="L39" s="7" t="s">
        <v>26</v>
      </c>
      <c r="M39" s="7" t="s">
        <v>457</v>
      </c>
      <c r="N39" s="8"/>
      <c r="O39" s="7"/>
      <c r="T39" s="5" t="s">
        <v>75</v>
      </c>
    </row>
    <row r="40" spans="1:20" x14ac:dyDescent="0.25">
      <c r="A40" s="7" t="s">
        <v>79</v>
      </c>
      <c r="B40" s="18" t="s">
        <v>123</v>
      </c>
      <c r="C40" s="7" t="s">
        <v>23</v>
      </c>
      <c r="D40" s="7"/>
      <c r="E40" s="7">
        <v>3</v>
      </c>
      <c r="F40" s="7"/>
      <c r="G40" s="7"/>
      <c r="H40" s="7">
        <f>SUM(Tabla1[[#This Row],[PRIMER TRIMESTRE]:[CUARTO TRIMESTRE]])</f>
        <v>3</v>
      </c>
      <c r="I40" s="8">
        <v>405</v>
      </c>
      <c r="J40" s="8">
        <f t="shared" si="2"/>
        <v>1215</v>
      </c>
      <c r="K40" s="8"/>
      <c r="L40" s="7" t="s">
        <v>26</v>
      </c>
      <c r="M40" s="7" t="s">
        <v>457</v>
      </c>
      <c r="N40" s="8"/>
      <c r="O40" s="7"/>
      <c r="T40" s="5" t="s">
        <v>77</v>
      </c>
    </row>
    <row r="41" spans="1:20" x14ac:dyDescent="0.25">
      <c r="A41" s="7" t="s">
        <v>79</v>
      </c>
      <c r="B41" s="18" t="s">
        <v>125</v>
      </c>
      <c r="C41" s="7" t="s">
        <v>23</v>
      </c>
      <c r="D41" s="7"/>
      <c r="E41" s="7">
        <v>24</v>
      </c>
      <c r="F41" s="7"/>
      <c r="G41" s="7"/>
      <c r="H41" s="7">
        <f>SUM(Tabla1[[#This Row],[PRIMER TRIMESTRE]:[CUARTO TRIMESTRE]])</f>
        <v>24</v>
      </c>
      <c r="I41" s="8">
        <v>80</v>
      </c>
      <c r="J41" s="8">
        <f t="shared" si="2"/>
        <v>1920</v>
      </c>
      <c r="K41" s="8"/>
      <c r="L41" s="7" t="s">
        <v>26</v>
      </c>
      <c r="M41" s="7" t="s">
        <v>457</v>
      </c>
      <c r="N41" s="8"/>
      <c r="O41" s="7"/>
      <c r="T41" s="5"/>
    </row>
    <row r="42" spans="1:20" x14ac:dyDescent="0.25">
      <c r="A42" s="7" t="s">
        <v>79</v>
      </c>
      <c r="B42" s="18" t="s">
        <v>126</v>
      </c>
      <c r="C42" s="7" t="s">
        <v>41</v>
      </c>
      <c r="D42" s="7"/>
      <c r="E42" s="7">
        <v>5</v>
      </c>
      <c r="F42" s="7"/>
      <c r="G42" s="7"/>
      <c r="H42" s="7">
        <f>SUM(Tabla1[[#This Row],[PRIMER TRIMESTRE]:[CUARTO TRIMESTRE]])</f>
        <v>5</v>
      </c>
      <c r="I42" s="8">
        <v>24.5</v>
      </c>
      <c r="J42" s="8">
        <f t="shared" si="2"/>
        <v>122.5</v>
      </c>
      <c r="K42" s="8"/>
      <c r="L42" s="7" t="s">
        <v>26</v>
      </c>
      <c r="M42" s="7" t="s">
        <v>457</v>
      </c>
      <c r="N42" s="8"/>
      <c r="O42" s="7"/>
      <c r="T42" s="5"/>
    </row>
    <row r="43" spans="1:20" x14ac:dyDescent="0.25">
      <c r="A43" s="7" t="s">
        <v>79</v>
      </c>
      <c r="B43" s="18" t="s">
        <v>131</v>
      </c>
      <c r="C43" s="7" t="s">
        <v>23</v>
      </c>
      <c r="D43" s="7"/>
      <c r="E43" s="7">
        <v>12</v>
      </c>
      <c r="F43" s="7"/>
      <c r="G43" s="7"/>
      <c r="H43" s="7">
        <f>SUM(Tabla1[[#This Row],[PRIMER TRIMESTRE]:[CUARTO TRIMESTRE]])</f>
        <v>12</v>
      </c>
      <c r="I43" s="8">
        <v>72.5</v>
      </c>
      <c r="J43" s="8">
        <f t="shared" si="2"/>
        <v>870</v>
      </c>
      <c r="K43" s="8"/>
      <c r="L43" s="7" t="s">
        <v>26</v>
      </c>
      <c r="M43" s="7" t="s">
        <v>457</v>
      </c>
      <c r="N43" s="8"/>
      <c r="O43" s="7"/>
      <c r="T43" s="5"/>
    </row>
    <row r="44" spans="1:20" x14ac:dyDescent="0.25">
      <c r="A44" s="7" t="s">
        <v>79</v>
      </c>
      <c r="B44" s="18" t="s">
        <v>137</v>
      </c>
      <c r="C44" s="7" t="s">
        <v>41</v>
      </c>
      <c r="D44" s="7"/>
      <c r="E44" s="7">
        <v>12</v>
      </c>
      <c r="F44" s="7"/>
      <c r="G44" s="7"/>
      <c r="H44" s="7">
        <f>SUM(Tabla1[[#This Row],[PRIMER TRIMESTRE]:[CUARTO TRIMESTRE]])</f>
        <v>12</v>
      </c>
      <c r="I44" s="8">
        <v>200</v>
      </c>
      <c r="J44" s="8">
        <f t="shared" si="2"/>
        <v>2400</v>
      </c>
      <c r="K44" s="8"/>
      <c r="L44" s="7" t="s">
        <v>26</v>
      </c>
      <c r="M44" s="7" t="s">
        <v>457</v>
      </c>
      <c r="N44" s="8"/>
      <c r="O44" s="7"/>
      <c r="T44" s="5" t="s">
        <v>81</v>
      </c>
    </row>
    <row r="45" spans="1:20" x14ac:dyDescent="0.25">
      <c r="A45" s="7" t="s">
        <v>79</v>
      </c>
      <c r="B45" s="18" t="s">
        <v>456</v>
      </c>
      <c r="C45" s="7" t="s">
        <v>23</v>
      </c>
      <c r="D45" s="7"/>
      <c r="E45" s="7">
        <v>5</v>
      </c>
      <c r="F45" s="7"/>
      <c r="G45" s="7"/>
      <c r="H45" s="7">
        <f>SUM(Tabla1[[#This Row],[PRIMER TRIMESTRE]:[CUARTO TRIMESTRE]])</f>
        <v>5</v>
      </c>
      <c r="I45" s="8">
        <v>95</v>
      </c>
      <c r="J45" s="8">
        <f t="shared" si="2"/>
        <v>475</v>
      </c>
      <c r="K45" s="8"/>
      <c r="L45" s="7" t="s">
        <v>26</v>
      </c>
      <c r="M45" s="7" t="s">
        <v>457</v>
      </c>
      <c r="N45" s="8"/>
      <c r="O45" s="7"/>
      <c r="T45" s="5" t="s">
        <v>83</v>
      </c>
    </row>
    <row r="46" spans="1:20" x14ac:dyDescent="0.25">
      <c r="A46" s="7" t="s">
        <v>79</v>
      </c>
      <c r="B46" s="18" t="s">
        <v>140</v>
      </c>
      <c r="C46" s="7" t="s">
        <v>23</v>
      </c>
      <c r="D46" s="7"/>
      <c r="E46" s="7">
        <v>5</v>
      </c>
      <c r="F46" s="7"/>
      <c r="G46" s="7"/>
      <c r="H46" s="7">
        <f>SUM(Tabla1[[#This Row],[PRIMER TRIMESTRE]:[CUARTO TRIMESTRE]])</f>
        <v>5</v>
      </c>
      <c r="I46" s="8">
        <v>300</v>
      </c>
      <c r="J46" s="8">
        <f t="shared" si="2"/>
        <v>1500</v>
      </c>
      <c r="K46" s="8"/>
      <c r="L46" s="7" t="s">
        <v>26</v>
      </c>
      <c r="M46" s="7" t="s">
        <v>457</v>
      </c>
      <c r="N46" s="8"/>
      <c r="O46" s="7"/>
      <c r="T46" s="5" t="s">
        <v>29</v>
      </c>
    </row>
    <row r="47" spans="1:20" x14ac:dyDescent="0.25">
      <c r="A47" s="7" t="s">
        <v>79</v>
      </c>
      <c r="B47" s="18" t="s">
        <v>141</v>
      </c>
      <c r="C47" s="7" t="s">
        <v>23</v>
      </c>
      <c r="D47" s="7"/>
      <c r="E47" s="7">
        <v>5</v>
      </c>
      <c r="F47" s="7"/>
      <c r="G47" s="7"/>
      <c r="H47" s="7">
        <f>SUM(Tabla1[[#This Row],[PRIMER TRIMESTRE]:[CUARTO TRIMESTRE]])</f>
        <v>5</v>
      </c>
      <c r="I47" s="8">
        <v>200</v>
      </c>
      <c r="J47" s="8">
        <f t="shared" si="2"/>
        <v>1000</v>
      </c>
      <c r="K47" s="8"/>
      <c r="L47" s="7" t="s">
        <v>26</v>
      </c>
      <c r="M47" s="7" t="s">
        <v>457</v>
      </c>
      <c r="N47" s="8"/>
      <c r="O47" s="7"/>
      <c r="T47" s="5" t="s">
        <v>85</v>
      </c>
    </row>
    <row r="48" spans="1:20" x14ac:dyDescent="0.25">
      <c r="A48" s="7" t="s">
        <v>79</v>
      </c>
      <c r="B48" s="18" t="s">
        <v>144</v>
      </c>
      <c r="C48" s="7" t="s">
        <v>41</v>
      </c>
      <c r="D48" s="7"/>
      <c r="E48" s="7">
        <v>24</v>
      </c>
      <c r="F48" s="7"/>
      <c r="G48" s="7"/>
      <c r="H48" s="7">
        <f>SUM(Tabla1[[#This Row],[PRIMER TRIMESTRE]:[CUARTO TRIMESTRE]])</f>
        <v>24</v>
      </c>
      <c r="I48" s="8">
        <v>135</v>
      </c>
      <c r="J48" s="22">
        <f t="shared" si="2"/>
        <v>3240</v>
      </c>
      <c r="K48" s="8"/>
      <c r="L48" s="7" t="s">
        <v>26</v>
      </c>
      <c r="M48" s="7" t="s">
        <v>457</v>
      </c>
      <c r="N48" s="8"/>
      <c r="O48" s="7"/>
      <c r="T48" s="5" t="s">
        <v>56</v>
      </c>
    </row>
    <row r="49" spans="1:20" x14ac:dyDescent="0.25">
      <c r="A49" s="7" t="s">
        <v>79</v>
      </c>
      <c r="B49" s="18" t="s">
        <v>147</v>
      </c>
      <c r="C49" s="7" t="s">
        <v>23</v>
      </c>
      <c r="D49" s="7"/>
      <c r="E49" s="7">
        <v>5</v>
      </c>
      <c r="F49" s="7"/>
      <c r="G49" s="7"/>
      <c r="H49" s="7">
        <f>SUM(Tabla1[[#This Row],[PRIMER TRIMESTRE]:[CUARTO TRIMESTRE]])</f>
        <v>5</v>
      </c>
      <c r="I49" s="8">
        <v>468</v>
      </c>
      <c r="J49" s="22">
        <f t="shared" si="2"/>
        <v>2340</v>
      </c>
      <c r="K49" s="8"/>
      <c r="L49" s="7" t="s">
        <v>26</v>
      </c>
      <c r="M49" s="7" t="s">
        <v>457</v>
      </c>
      <c r="N49" s="8"/>
      <c r="O49" s="7"/>
      <c r="T49" s="5" t="s">
        <v>87</v>
      </c>
    </row>
    <row r="50" spans="1:20" x14ac:dyDescent="0.25">
      <c r="A50" s="19" t="s">
        <v>79</v>
      </c>
      <c r="B50" s="7" t="s">
        <v>448</v>
      </c>
      <c r="C50" s="19" t="s">
        <v>23</v>
      </c>
      <c r="D50" s="19"/>
      <c r="E50" s="19">
        <v>4</v>
      </c>
      <c r="F50" s="19"/>
      <c r="G50" s="19"/>
      <c r="H50" s="19">
        <v>4</v>
      </c>
      <c r="I50" s="21">
        <v>625</v>
      </c>
      <c r="J50" s="8">
        <f t="shared" si="2"/>
        <v>2500</v>
      </c>
      <c r="K50" s="21"/>
      <c r="L50" s="19" t="s">
        <v>26</v>
      </c>
      <c r="M50" s="19" t="s">
        <v>457</v>
      </c>
      <c r="N50" s="21"/>
      <c r="O50" s="19"/>
      <c r="T50" s="5" t="s">
        <v>88</v>
      </c>
    </row>
    <row r="51" spans="1:20" x14ac:dyDescent="0.25">
      <c r="A51" s="19" t="s">
        <v>79</v>
      </c>
      <c r="B51" s="7" t="s">
        <v>449</v>
      </c>
      <c r="C51" s="19" t="s">
        <v>23</v>
      </c>
      <c r="D51" s="19"/>
      <c r="E51" s="19">
        <v>4</v>
      </c>
      <c r="F51" s="19"/>
      <c r="G51" s="19"/>
      <c r="H51" s="19">
        <v>4</v>
      </c>
      <c r="I51" s="21">
        <v>625</v>
      </c>
      <c r="J51" s="8">
        <f t="shared" si="2"/>
        <v>2500</v>
      </c>
      <c r="K51" s="21"/>
      <c r="L51" s="19" t="s">
        <v>26</v>
      </c>
      <c r="M51" s="19" t="s">
        <v>457</v>
      </c>
      <c r="N51" s="21"/>
      <c r="O51" s="19"/>
      <c r="T51" s="5" t="s">
        <v>89</v>
      </c>
    </row>
    <row r="52" spans="1:20" x14ac:dyDescent="0.25">
      <c r="A52" s="19" t="s">
        <v>79</v>
      </c>
      <c r="B52" s="7" t="s">
        <v>450</v>
      </c>
      <c r="C52" s="19" t="s">
        <v>23</v>
      </c>
      <c r="D52" s="19"/>
      <c r="E52" s="19">
        <v>4</v>
      </c>
      <c r="F52" s="19"/>
      <c r="G52" s="19"/>
      <c r="H52" s="19">
        <v>4</v>
      </c>
      <c r="I52" s="21">
        <v>625</v>
      </c>
      <c r="J52" s="8">
        <f t="shared" si="2"/>
        <v>2500</v>
      </c>
      <c r="K52" s="21"/>
      <c r="L52" s="19" t="s">
        <v>26</v>
      </c>
      <c r="M52" s="19" t="s">
        <v>457</v>
      </c>
      <c r="N52" s="21"/>
      <c r="O52" s="19"/>
      <c r="T52" s="5" t="s">
        <v>90</v>
      </c>
    </row>
    <row r="53" spans="1:20" x14ac:dyDescent="0.25">
      <c r="A53" s="19" t="s">
        <v>79</v>
      </c>
      <c r="B53" s="7" t="s">
        <v>451</v>
      </c>
      <c r="C53" s="19" t="s">
        <v>23</v>
      </c>
      <c r="D53" s="19"/>
      <c r="E53" s="19">
        <v>4</v>
      </c>
      <c r="F53" s="19"/>
      <c r="G53" s="19"/>
      <c r="H53" s="19">
        <f>SUM(Tabla1[[#This Row],[PRIMER TRIMESTRE]:[CUARTO TRIMESTRE]])</f>
        <v>4</v>
      </c>
      <c r="I53" s="21">
        <v>625</v>
      </c>
      <c r="J53" s="8">
        <f>+H53*I53</f>
        <v>2500</v>
      </c>
      <c r="K53" s="8">
        <v>48838.97</v>
      </c>
      <c r="L53" s="19" t="s">
        <v>26</v>
      </c>
      <c r="M53" s="19" t="s">
        <v>457</v>
      </c>
      <c r="N53" s="21"/>
      <c r="O53" s="19"/>
      <c r="T53" s="5" t="s">
        <v>91</v>
      </c>
    </row>
    <row r="54" spans="1:20" x14ac:dyDescent="0.25">
      <c r="A54" s="7" t="s">
        <v>157</v>
      </c>
      <c r="B54" s="18" t="s">
        <v>452</v>
      </c>
      <c r="C54" s="7" t="s">
        <v>23</v>
      </c>
      <c r="D54" s="7">
        <v>6</v>
      </c>
      <c r="E54" s="7"/>
      <c r="F54" s="7"/>
      <c r="G54" s="7"/>
      <c r="H54" s="7">
        <f>SUM(Tabla1[[#This Row],[PRIMER TRIMESTRE]:[CUARTO TRIMESTRE]])</f>
        <v>6</v>
      </c>
      <c r="I54" s="8">
        <v>485</v>
      </c>
      <c r="J54" s="8">
        <f>+H54*I54</f>
        <v>2910</v>
      </c>
      <c r="K54" s="8"/>
      <c r="L54" s="7" t="s">
        <v>26</v>
      </c>
      <c r="M54" s="7" t="s">
        <v>457</v>
      </c>
      <c r="N54" s="8"/>
      <c r="O54" s="7"/>
      <c r="T54" s="5" t="s">
        <v>92</v>
      </c>
    </row>
    <row r="55" spans="1:20" x14ac:dyDescent="0.25">
      <c r="A55" s="19" t="s">
        <v>157</v>
      </c>
      <c r="B55" s="18" t="s">
        <v>453</v>
      </c>
      <c r="C55" s="19" t="s">
        <v>23</v>
      </c>
      <c r="D55" s="19">
        <v>6</v>
      </c>
      <c r="E55" s="19"/>
      <c r="F55" s="19"/>
      <c r="G55" s="19"/>
      <c r="H55" s="19">
        <f>SUM(Tabla1[[#This Row],[PRIMER TRIMESTRE]:[CUARTO TRIMESTRE]])</f>
        <v>6</v>
      </c>
      <c r="I55" s="21">
        <v>287.5</v>
      </c>
      <c r="J55" s="8">
        <f t="shared" si="2"/>
        <v>1725</v>
      </c>
      <c r="K55" s="21"/>
      <c r="L55" s="19" t="s">
        <v>26</v>
      </c>
      <c r="M55" s="19" t="s">
        <v>457</v>
      </c>
      <c r="N55" s="21"/>
      <c r="O55" s="19"/>
      <c r="T55" s="5" t="s">
        <v>93</v>
      </c>
    </row>
    <row r="56" spans="1:20" x14ac:dyDescent="0.25">
      <c r="A56" s="19" t="s">
        <v>157</v>
      </c>
      <c r="B56" s="18" t="s">
        <v>454</v>
      </c>
      <c r="C56" s="7" t="s">
        <v>23</v>
      </c>
      <c r="D56" s="19">
        <v>12</v>
      </c>
      <c r="E56" s="19"/>
      <c r="F56" s="19"/>
      <c r="G56" s="19"/>
      <c r="H56" s="19">
        <f>SUM(Tabla1[[#This Row],[PRIMER TRIMESTRE]:[CUARTO TRIMESTRE]])</f>
        <v>12</v>
      </c>
      <c r="I56" s="21">
        <v>404.95</v>
      </c>
      <c r="J56" s="8">
        <f t="shared" si="2"/>
        <v>4859.3999999999996</v>
      </c>
      <c r="K56" s="21"/>
      <c r="L56" s="19" t="s">
        <v>26</v>
      </c>
      <c r="M56" s="19" t="s">
        <v>457</v>
      </c>
      <c r="N56" s="21"/>
      <c r="O56" s="19"/>
      <c r="T56" s="5" t="s">
        <v>94</v>
      </c>
    </row>
    <row r="57" spans="1:20" x14ac:dyDescent="0.25">
      <c r="A57" s="7" t="s">
        <v>157</v>
      </c>
      <c r="B57" s="18" t="s">
        <v>455</v>
      </c>
      <c r="C57" s="7" t="s">
        <v>161</v>
      </c>
      <c r="D57" s="7">
        <v>12</v>
      </c>
      <c r="E57" s="7"/>
      <c r="F57" s="7"/>
      <c r="G57" s="7"/>
      <c r="H57" s="7">
        <f>SUM(Tabla1[[#This Row],[PRIMER TRIMESTRE]:[CUARTO TRIMESTRE]])</f>
        <v>12</v>
      </c>
      <c r="I57" s="8">
        <v>291</v>
      </c>
      <c r="J57" s="8">
        <f t="shared" si="2"/>
        <v>3492</v>
      </c>
      <c r="K57" s="8"/>
      <c r="L57" s="7" t="s">
        <v>26</v>
      </c>
      <c r="M57" s="7" t="s">
        <v>457</v>
      </c>
      <c r="N57" s="8"/>
      <c r="O57" s="7"/>
      <c r="T57" s="5"/>
    </row>
    <row r="58" spans="1:20" x14ac:dyDescent="0.25">
      <c r="A58" s="7" t="s">
        <v>157</v>
      </c>
      <c r="B58" s="18" t="s">
        <v>164</v>
      </c>
      <c r="C58" s="7" t="s">
        <v>161</v>
      </c>
      <c r="D58" s="7">
        <v>12</v>
      </c>
      <c r="E58" s="7"/>
      <c r="F58" s="7"/>
      <c r="G58" s="7"/>
      <c r="H58" s="7">
        <f>SUM(Tabla1[[#This Row],[PRIMER TRIMESTRE]:[CUARTO TRIMESTRE]])</f>
        <v>12</v>
      </c>
      <c r="I58" s="8">
        <v>271</v>
      </c>
      <c r="J58" s="8">
        <f t="shared" si="2"/>
        <v>3252</v>
      </c>
      <c r="K58" s="8"/>
      <c r="L58" s="7" t="s">
        <v>26</v>
      </c>
      <c r="M58" s="7" t="s">
        <v>457</v>
      </c>
      <c r="N58" s="8"/>
      <c r="O58" s="7"/>
      <c r="T58" s="5" t="s">
        <v>96</v>
      </c>
    </row>
    <row r="59" spans="1:20" x14ac:dyDescent="0.25">
      <c r="A59" s="7" t="s">
        <v>157</v>
      </c>
      <c r="B59" s="18" t="s">
        <v>446</v>
      </c>
      <c r="C59" s="7" t="s">
        <v>46</v>
      </c>
      <c r="D59" s="7">
        <v>24</v>
      </c>
      <c r="E59" s="7"/>
      <c r="F59" s="7">
        <v>25</v>
      </c>
      <c r="G59" s="7"/>
      <c r="H59" s="7">
        <f>SUM(Tabla1[[#This Row],[PRIMER TRIMESTRE]:[CUARTO TRIMESTRE]])</f>
        <v>49</v>
      </c>
      <c r="I59" s="8">
        <v>89</v>
      </c>
      <c r="J59" s="8">
        <f t="shared" si="2"/>
        <v>4361</v>
      </c>
      <c r="K59" s="8"/>
      <c r="L59" s="7" t="s">
        <v>26</v>
      </c>
      <c r="M59" s="7" t="s">
        <v>457</v>
      </c>
      <c r="N59" s="8"/>
      <c r="O59" s="7"/>
      <c r="T59" s="5" t="s">
        <v>97</v>
      </c>
    </row>
    <row r="60" spans="1:20" x14ac:dyDescent="0.25">
      <c r="A60" s="7" t="s">
        <v>157</v>
      </c>
      <c r="B60" s="7" t="s">
        <v>170</v>
      </c>
      <c r="C60" s="7" t="s">
        <v>23</v>
      </c>
      <c r="D60" s="7">
        <v>5</v>
      </c>
      <c r="E60" s="7"/>
      <c r="F60" s="7"/>
      <c r="G60" s="7"/>
      <c r="H60" s="7">
        <f>SUM(Tabla1[[#This Row],[PRIMER TRIMESTRE]:[CUARTO TRIMESTRE]])</f>
        <v>5</v>
      </c>
      <c r="I60" s="8">
        <v>334.95</v>
      </c>
      <c r="J60" s="8">
        <f t="shared" si="2"/>
        <v>1674.75</v>
      </c>
      <c r="K60" s="8"/>
      <c r="L60" s="7" t="s">
        <v>26</v>
      </c>
      <c r="M60" s="7" t="s">
        <v>457</v>
      </c>
      <c r="N60" s="8"/>
      <c r="O60" s="7"/>
      <c r="T60" s="5" t="s">
        <v>99</v>
      </c>
    </row>
    <row r="61" spans="1:20" x14ac:dyDescent="0.25">
      <c r="A61" s="7" t="s">
        <v>157</v>
      </c>
      <c r="B61" s="7" t="s">
        <v>438</v>
      </c>
      <c r="C61" s="7" t="s">
        <v>23</v>
      </c>
      <c r="D61" s="7">
        <v>10</v>
      </c>
      <c r="E61" s="7"/>
      <c r="F61" s="7"/>
      <c r="G61" s="7"/>
      <c r="H61" s="7">
        <f>SUM(Tabla1[[#This Row],[PRIMER TRIMESTRE]:[CUARTO TRIMESTRE]])</f>
        <v>10</v>
      </c>
      <c r="I61" s="8">
        <v>250</v>
      </c>
      <c r="J61" s="8">
        <f t="shared" si="2"/>
        <v>2500</v>
      </c>
      <c r="K61" s="8"/>
      <c r="L61" s="7" t="s">
        <v>26</v>
      </c>
      <c r="M61" s="7" t="s">
        <v>457</v>
      </c>
      <c r="N61" s="8"/>
      <c r="O61" s="7"/>
      <c r="T61" s="5" t="s">
        <v>100</v>
      </c>
    </row>
    <row r="62" spans="1:20" x14ac:dyDescent="0.25">
      <c r="A62" s="7" t="s">
        <v>157</v>
      </c>
      <c r="B62" s="18" t="s">
        <v>173</v>
      </c>
      <c r="C62" s="7" t="s">
        <v>23</v>
      </c>
      <c r="D62" s="7">
        <v>3</v>
      </c>
      <c r="E62" s="7"/>
      <c r="F62" s="7"/>
      <c r="G62" s="7"/>
      <c r="H62" s="7">
        <f>SUM(Tabla1[[#This Row],[PRIMER TRIMESTRE]:[CUARTO TRIMESTRE]])</f>
        <v>3</v>
      </c>
      <c r="I62" s="8">
        <v>150</v>
      </c>
      <c r="J62" s="8">
        <f t="shared" si="2"/>
        <v>450</v>
      </c>
      <c r="K62" s="8"/>
      <c r="L62" s="7" t="s">
        <v>26</v>
      </c>
      <c r="M62" s="7" t="s">
        <v>457</v>
      </c>
      <c r="N62" s="8"/>
      <c r="O62" s="7"/>
      <c r="T62" s="5" t="s">
        <v>101</v>
      </c>
    </row>
    <row r="63" spans="1:20" x14ac:dyDescent="0.25">
      <c r="A63" s="7" t="s">
        <v>157</v>
      </c>
      <c r="B63" s="18" t="s">
        <v>176</v>
      </c>
      <c r="C63" s="7" t="s">
        <v>161</v>
      </c>
      <c r="D63" s="7">
        <v>12</v>
      </c>
      <c r="E63" s="7"/>
      <c r="F63" s="7"/>
      <c r="G63" s="7"/>
      <c r="H63" s="7">
        <f>SUM(Tabla1[[#This Row],[PRIMER TRIMESTRE]:[CUARTO TRIMESTRE]])</f>
        <v>12</v>
      </c>
      <c r="I63" s="8">
        <v>130</v>
      </c>
      <c r="J63" s="8">
        <f t="shared" si="2"/>
        <v>1560</v>
      </c>
      <c r="K63" s="8"/>
      <c r="L63" s="7" t="s">
        <v>26</v>
      </c>
      <c r="M63" s="7" t="s">
        <v>457</v>
      </c>
      <c r="N63" s="8"/>
      <c r="O63" s="7"/>
      <c r="T63" s="5" t="s">
        <v>103</v>
      </c>
    </row>
    <row r="64" spans="1:20" x14ac:dyDescent="0.25">
      <c r="A64" s="7" t="s">
        <v>157</v>
      </c>
      <c r="B64" s="18" t="s">
        <v>447</v>
      </c>
      <c r="C64" s="7" t="s">
        <v>23</v>
      </c>
      <c r="D64" s="7">
        <v>5</v>
      </c>
      <c r="E64" s="7"/>
      <c r="F64" s="7"/>
      <c r="G64" s="7"/>
      <c r="H64" s="7">
        <f>SUM(Tabla1[[#This Row],[PRIMER TRIMESTRE]:[CUARTO TRIMESTRE]])</f>
        <v>5</v>
      </c>
      <c r="I64" s="8">
        <v>325.39999999999998</v>
      </c>
      <c r="J64" s="8">
        <f t="shared" si="2"/>
        <v>1627</v>
      </c>
      <c r="K64" s="8"/>
      <c r="L64" s="7" t="s">
        <v>26</v>
      </c>
      <c r="M64" s="7" t="s">
        <v>457</v>
      </c>
      <c r="N64" s="8"/>
      <c r="O64" s="7"/>
      <c r="T64" s="5" t="s">
        <v>105</v>
      </c>
    </row>
    <row r="65" spans="1:20" x14ac:dyDescent="0.25">
      <c r="A65" s="7" t="s">
        <v>157</v>
      </c>
      <c r="B65" s="18" t="s">
        <v>439</v>
      </c>
      <c r="C65" s="7" t="s">
        <v>23</v>
      </c>
      <c r="D65" s="7">
        <v>24</v>
      </c>
      <c r="E65" s="7"/>
      <c r="F65" s="7">
        <v>3</v>
      </c>
      <c r="G65" s="7"/>
      <c r="H65" s="7">
        <f>SUM(Tabla1[[#This Row],[PRIMER TRIMESTRE]:[CUARTO TRIMESTRE]])</f>
        <v>27</v>
      </c>
      <c r="I65" s="8">
        <v>79</v>
      </c>
      <c r="J65" s="8">
        <f t="shared" si="2"/>
        <v>2133</v>
      </c>
      <c r="K65" s="8"/>
      <c r="L65" s="7" t="s">
        <v>26</v>
      </c>
      <c r="M65" s="7" t="s">
        <v>457</v>
      </c>
      <c r="N65" s="8"/>
      <c r="O65" s="7"/>
      <c r="T65" s="5" t="s">
        <v>106</v>
      </c>
    </row>
    <row r="66" spans="1:20" x14ac:dyDescent="0.25">
      <c r="A66" s="7" t="s">
        <v>157</v>
      </c>
      <c r="B66" s="18" t="s">
        <v>179</v>
      </c>
      <c r="C66" s="7" t="s">
        <v>23</v>
      </c>
      <c r="D66" s="7">
        <v>2</v>
      </c>
      <c r="E66" s="7"/>
      <c r="F66" s="7"/>
      <c r="G66" s="7"/>
      <c r="H66" s="7">
        <f>SUM(Tabla1[[#This Row],[PRIMER TRIMESTRE]:[CUARTO TRIMESTRE]])</f>
        <v>2</v>
      </c>
      <c r="I66" s="8">
        <v>224.78</v>
      </c>
      <c r="J66" s="8">
        <f t="shared" si="2"/>
        <v>449.56</v>
      </c>
      <c r="K66" s="8"/>
      <c r="L66" s="7" t="s">
        <v>26</v>
      </c>
      <c r="M66" s="7" t="s">
        <v>457</v>
      </c>
      <c r="N66" s="8"/>
      <c r="O66" s="7"/>
      <c r="T66" s="5" t="s">
        <v>108</v>
      </c>
    </row>
    <row r="67" spans="1:20" x14ac:dyDescent="0.25">
      <c r="A67" s="7" t="s">
        <v>157</v>
      </c>
      <c r="B67" s="18" t="s">
        <v>180</v>
      </c>
      <c r="C67" s="7" t="s">
        <v>181</v>
      </c>
      <c r="D67" s="7">
        <v>6</v>
      </c>
      <c r="E67" s="7"/>
      <c r="F67" s="7">
        <v>6</v>
      </c>
      <c r="G67" s="7"/>
      <c r="H67" s="7">
        <f>SUM(Tabla1[[#This Row],[PRIMER TRIMESTRE]:[CUARTO TRIMESTRE]])</f>
        <v>12</v>
      </c>
      <c r="I67" s="8">
        <v>150</v>
      </c>
      <c r="J67" s="8">
        <f t="shared" si="2"/>
        <v>1800</v>
      </c>
      <c r="K67" s="8"/>
      <c r="L67" s="7" t="s">
        <v>26</v>
      </c>
      <c r="M67" s="7" t="s">
        <v>457</v>
      </c>
      <c r="N67" s="8"/>
      <c r="O67" s="7"/>
      <c r="T67" s="5" t="s">
        <v>110</v>
      </c>
    </row>
    <row r="68" spans="1:20" x14ac:dyDescent="0.25">
      <c r="A68" s="7" t="s">
        <v>157</v>
      </c>
      <c r="B68" s="18" t="s">
        <v>184</v>
      </c>
      <c r="C68" s="7" t="s">
        <v>23</v>
      </c>
      <c r="D68" s="7">
        <v>12</v>
      </c>
      <c r="E68" s="7"/>
      <c r="F68" s="7"/>
      <c r="G68" s="7"/>
      <c r="H68" s="7">
        <f>SUM(Tabla1[[#This Row],[PRIMER TRIMESTRE]:[CUARTO TRIMESTRE]])</f>
        <v>12</v>
      </c>
      <c r="I68" s="8">
        <v>128.94999999999999</v>
      </c>
      <c r="J68" s="8">
        <f t="shared" si="2"/>
        <v>1547.3999999999999</v>
      </c>
      <c r="K68" s="8"/>
      <c r="L68" s="7" t="s">
        <v>26</v>
      </c>
      <c r="M68" s="7" t="s">
        <v>457</v>
      </c>
      <c r="N68" s="8"/>
      <c r="O68" s="7"/>
      <c r="T68" s="5" t="s">
        <v>111</v>
      </c>
    </row>
    <row r="69" spans="1:20" x14ac:dyDescent="0.25">
      <c r="A69" s="7" t="s">
        <v>157</v>
      </c>
      <c r="B69" s="18" t="s">
        <v>440</v>
      </c>
      <c r="C69" s="7" t="s">
        <v>23</v>
      </c>
      <c r="D69" s="7">
        <v>10</v>
      </c>
      <c r="E69" s="7"/>
      <c r="F69" s="7">
        <v>5</v>
      </c>
      <c r="G69" s="7"/>
      <c r="H69" s="7">
        <f>SUM(Tabla1[[#This Row],[PRIMER TRIMESTRE]:[CUARTO TRIMESTRE]])</f>
        <v>15</v>
      </c>
      <c r="I69" s="8">
        <v>189.95</v>
      </c>
      <c r="J69" s="8">
        <f t="shared" si="2"/>
        <v>2849.25</v>
      </c>
      <c r="K69" s="8">
        <v>37190.36</v>
      </c>
      <c r="L69" s="7" t="s">
        <v>26</v>
      </c>
      <c r="M69" s="7" t="s">
        <v>457</v>
      </c>
      <c r="N69" s="8"/>
      <c r="O69" s="7"/>
      <c r="T69" s="5" t="s">
        <v>113</v>
      </c>
    </row>
    <row r="70" spans="1:20" x14ac:dyDescent="0.25">
      <c r="A70" s="7" t="s">
        <v>193</v>
      </c>
      <c r="B70" s="7" t="s">
        <v>441</v>
      </c>
      <c r="C70" s="7" t="s">
        <v>194</v>
      </c>
      <c r="D70" s="7">
        <v>12</v>
      </c>
      <c r="E70" s="7">
        <v>12</v>
      </c>
      <c r="F70" s="7">
        <v>12</v>
      </c>
      <c r="G70" s="7">
        <v>12</v>
      </c>
      <c r="H70" s="7">
        <f>SUM(Tabla1[[#This Row],[PRIMER TRIMESTRE]:[CUARTO TRIMESTRE]])</f>
        <v>48</v>
      </c>
      <c r="I70" s="8">
        <v>199</v>
      </c>
      <c r="J70" s="8">
        <f t="shared" si="2"/>
        <v>9552</v>
      </c>
      <c r="K70" s="8">
        <f>+Tabla1[[#This Row],[COSTO TOTAL UNITARIO]]</f>
        <v>9552</v>
      </c>
      <c r="L70" s="7" t="s">
        <v>26</v>
      </c>
      <c r="M70" s="7" t="s">
        <v>457</v>
      </c>
      <c r="N70" s="8"/>
      <c r="O70" s="7"/>
      <c r="T70" s="5" t="s">
        <v>115</v>
      </c>
    </row>
    <row r="71" spans="1:20" x14ac:dyDescent="0.25">
      <c r="A71" s="7" t="s">
        <v>200</v>
      </c>
      <c r="B71" s="7" t="s">
        <v>442</v>
      </c>
      <c r="C71" s="7" t="s">
        <v>23</v>
      </c>
      <c r="D71" s="7">
        <v>12</v>
      </c>
      <c r="E71" s="7">
        <v>12</v>
      </c>
      <c r="F71" s="7">
        <v>12</v>
      </c>
      <c r="G71" s="7">
        <v>12</v>
      </c>
      <c r="H71" s="7">
        <f>SUM(Tabla1[[#This Row],[PRIMER TRIMESTRE]:[CUARTO TRIMESTRE]])</f>
        <v>48</v>
      </c>
      <c r="I71" s="8">
        <v>70</v>
      </c>
      <c r="J71" s="8">
        <f t="shared" ref="J71:J74" si="3">+H71*I71</f>
        <v>3360</v>
      </c>
      <c r="K71" s="8"/>
      <c r="L71" s="7" t="s">
        <v>26</v>
      </c>
      <c r="M71" s="7" t="s">
        <v>457</v>
      </c>
      <c r="N71" s="8"/>
      <c r="O71" s="7"/>
      <c r="T71" s="5" t="s">
        <v>116</v>
      </c>
    </row>
    <row r="72" spans="1:20" x14ac:dyDescent="0.25">
      <c r="A72" s="7" t="s">
        <v>200</v>
      </c>
      <c r="B72" s="7" t="s">
        <v>203</v>
      </c>
      <c r="C72" s="7" t="s">
        <v>46</v>
      </c>
      <c r="D72" s="7">
        <v>8</v>
      </c>
      <c r="E72" s="7">
        <v>8</v>
      </c>
      <c r="F72" s="7">
        <v>8</v>
      </c>
      <c r="G72" s="7">
        <v>8</v>
      </c>
      <c r="H72" s="7">
        <f>SUM(Tabla1[[#This Row],[PRIMER TRIMESTRE]:[CUARTO TRIMESTRE]])</f>
        <v>32</v>
      </c>
      <c r="I72" s="8">
        <v>280</v>
      </c>
      <c r="J72" s="8">
        <f t="shared" si="3"/>
        <v>8960</v>
      </c>
      <c r="K72" s="8">
        <v>12320</v>
      </c>
      <c r="L72" s="7" t="s">
        <v>26</v>
      </c>
      <c r="M72" s="7" t="s">
        <v>457</v>
      </c>
      <c r="N72" s="8"/>
      <c r="O72" s="7"/>
      <c r="T72" s="5" t="s">
        <v>117</v>
      </c>
    </row>
    <row r="73" spans="1:20" x14ac:dyDescent="0.25">
      <c r="A73" s="7" t="s">
        <v>204</v>
      </c>
      <c r="B73" s="7" t="s">
        <v>443</v>
      </c>
      <c r="C73" s="7" t="s">
        <v>46</v>
      </c>
      <c r="D73" s="7">
        <v>10</v>
      </c>
      <c r="E73" s="7">
        <v>10</v>
      </c>
      <c r="F73" s="7">
        <v>10</v>
      </c>
      <c r="G73" s="7">
        <v>10</v>
      </c>
      <c r="H73" s="7">
        <f>SUM(Tabla1[[#This Row],[PRIMER TRIMESTRE]:[CUARTO TRIMESTRE]])</f>
        <v>40</v>
      </c>
      <c r="I73" s="8">
        <v>73.95</v>
      </c>
      <c r="J73" s="8">
        <f t="shared" si="3"/>
        <v>2958</v>
      </c>
      <c r="K73" s="8"/>
      <c r="L73" s="7" t="s">
        <v>26</v>
      </c>
      <c r="M73" s="7" t="s">
        <v>457</v>
      </c>
      <c r="N73" s="8"/>
      <c r="O73" s="7"/>
      <c r="T73" s="5" t="s">
        <v>119</v>
      </c>
    </row>
    <row r="74" spans="1:20" x14ac:dyDescent="0.25">
      <c r="A74" s="7" t="s">
        <v>204</v>
      </c>
      <c r="B74" s="7" t="s">
        <v>208</v>
      </c>
      <c r="C74" s="7" t="s">
        <v>46</v>
      </c>
      <c r="D74" s="7">
        <v>12</v>
      </c>
      <c r="E74" s="7">
        <v>12</v>
      </c>
      <c r="F74" s="7">
        <v>12</v>
      </c>
      <c r="G74" s="7">
        <v>12</v>
      </c>
      <c r="H74" s="7">
        <f>SUM(Tabla1[[#This Row],[PRIMER TRIMESTRE]:[CUARTO TRIMESTRE]])</f>
        <v>48</v>
      </c>
      <c r="I74" s="8">
        <v>80</v>
      </c>
      <c r="J74" s="8">
        <f t="shared" si="3"/>
        <v>3840</v>
      </c>
      <c r="K74" s="8">
        <v>6798</v>
      </c>
      <c r="L74" s="7" t="s">
        <v>26</v>
      </c>
      <c r="M74" s="7" t="s">
        <v>457</v>
      </c>
      <c r="N74" s="8"/>
      <c r="O74" s="7"/>
      <c r="T74" s="5" t="s">
        <v>121</v>
      </c>
    </row>
    <row r="75" spans="1:20" x14ac:dyDescent="0.25">
      <c r="A75" s="7" t="s">
        <v>210</v>
      </c>
      <c r="B75" s="7" t="s">
        <v>434</v>
      </c>
      <c r="C75" s="7" t="s">
        <v>23</v>
      </c>
      <c r="D75" s="7"/>
      <c r="E75" s="7"/>
      <c r="F75" s="7">
        <v>17</v>
      </c>
      <c r="G75" s="7"/>
      <c r="H75" s="7">
        <f>SUM(Tabla1[[#This Row],[PRIMER TRIMESTRE]:[CUARTO TRIMESTRE]])</f>
        <v>17</v>
      </c>
      <c r="I75" s="8">
        <v>4150</v>
      </c>
      <c r="J75" s="8">
        <f>+H75*I75</f>
        <v>70550</v>
      </c>
      <c r="K75" s="8">
        <v>70550</v>
      </c>
      <c r="L75" s="7" t="s">
        <v>26</v>
      </c>
      <c r="M75" s="7" t="s">
        <v>457</v>
      </c>
      <c r="N75" s="8"/>
      <c r="O75" s="7"/>
      <c r="T75" s="5" t="s">
        <v>122</v>
      </c>
    </row>
    <row r="76" spans="1:20" x14ac:dyDescent="0.25">
      <c r="A76" s="23" t="s">
        <v>226</v>
      </c>
      <c r="B76" s="19"/>
      <c r="C76" s="19"/>
      <c r="D76" s="19"/>
      <c r="E76" s="19"/>
      <c r="F76" s="19"/>
      <c r="G76" s="19"/>
      <c r="H76" s="19"/>
      <c r="I76" s="19"/>
      <c r="J76" s="31">
        <f>SUBTOTAL(109,Tabla1[COSTO TOTAL UNITARIO])</f>
        <v>332983.53000000003</v>
      </c>
      <c r="K76" s="24">
        <f>SUBTOTAL(109,Tabla1[COSTO TOTAL POR CÓDIGO DE CATÁLOGO DE BIENES Y SERVICIOS (CBS)])</f>
        <v>332983.53000000003</v>
      </c>
      <c r="L76" s="19"/>
      <c r="M76" s="19"/>
      <c r="N76" s="19"/>
      <c r="O76" s="19">
        <f>SUBTOTAL(103,Tabla1[OBSERVACIÓN])</f>
        <v>0</v>
      </c>
      <c r="T76" s="5" t="s">
        <v>124</v>
      </c>
    </row>
    <row r="77" spans="1:20" x14ac:dyDescent="0.25">
      <c r="O77" s="2"/>
      <c r="T77" s="5"/>
    </row>
    <row r="78" spans="1:20" x14ac:dyDescent="0.25">
      <c r="O78" s="2"/>
      <c r="T78" s="5" t="s">
        <v>127</v>
      </c>
    </row>
    <row r="79" spans="1:20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"/>
      <c r="T79" s="5" t="s">
        <v>128</v>
      </c>
    </row>
    <row r="80" spans="1:20" x14ac:dyDescent="0.25">
      <c r="O80" s="2"/>
      <c r="T80" s="5" t="s">
        <v>129</v>
      </c>
    </row>
    <row r="81" spans="13:20" x14ac:dyDescent="0.25">
      <c r="O81" s="2"/>
      <c r="T81" s="5" t="s">
        <v>130</v>
      </c>
    </row>
    <row r="82" spans="13:20" x14ac:dyDescent="0.25">
      <c r="M82" s="29" t="s">
        <v>430</v>
      </c>
      <c r="O82" s="2"/>
      <c r="T82" s="5" t="s">
        <v>132</v>
      </c>
    </row>
    <row r="83" spans="13:20" x14ac:dyDescent="0.25">
      <c r="M83" s="1" t="s">
        <v>431</v>
      </c>
      <c r="O83" s="2"/>
      <c r="T83" s="5" t="s">
        <v>133</v>
      </c>
    </row>
    <row r="84" spans="13:20" x14ac:dyDescent="0.25">
      <c r="O84" s="2"/>
      <c r="T84" s="5" t="s">
        <v>134</v>
      </c>
    </row>
    <row r="85" spans="13:20" x14ac:dyDescent="0.25">
      <c r="O85" s="2"/>
      <c r="T85" s="5" t="s">
        <v>135</v>
      </c>
    </row>
    <row r="86" spans="13:20" x14ac:dyDescent="0.25">
      <c r="O86" s="2"/>
      <c r="T86" s="5" t="s">
        <v>136</v>
      </c>
    </row>
    <row r="87" spans="13:20" x14ac:dyDescent="0.25">
      <c r="O87" s="2"/>
      <c r="T87" s="5" t="s">
        <v>58</v>
      </c>
    </row>
    <row r="88" spans="13:20" x14ac:dyDescent="0.25">
      <c r="O88" s="2"/>
      <c r="T88" s="5" t="s">
        <v>138</v>
      </c>
    </row>
    <row r="89" spans="13:20" x14ac:dyDescent="0.25">
      <c r="O89" s="2"/>
      <c r="T89" s="5" t="s">
        <v>139</v>
      </c>
    </row>
    <row r="90" spans="13:20" x14ac:dyDescent="0.25">
      <c r="O90" s="2"/>
      <c r="T90" s="5"/>
    </row>
    <row r="91" spans="13:20" x14ac:dyDescent="0.25">
      <c r="O91" s="2"/>
      <c r="T91" s="5" t="s">
        <v>142</v>
      </c>
    </row>
    <row r="92" spans="13:20" x14ac:dyDescent="0.25">
      <c r="O92" s="2"/>
      <c r="T92" s="5" t="s">
        <v>143</v>
      </c>
    </row>
    <row r="93" spans="13:20" x14ac:dyDescent="0.25">
      <c r="O93" s="2"/>
      <c r="T93" s="5" t="s">
        <v>61</v>
      </c>
    </row>
    <row r="94" spans="13:20" x14ac:dyDescent="0.25">
      <c r="O94" s="2"/>
      <c r="T94" s="5" t="s">
        <v>63</v>
      </c>
    </row>
    <row r="95" spans="13:20" x14ac:dyDescent="0.25">
      <c r="O95" s="2"/>
      <c r="T95" s="5" t="s">
        <v>145</v>
      </c>
    </row>
    <row r="96" spans="13:20" x14ac:dyDescent="0.25">
      <c r="O96" s="2"/>
      <c r="T96" s="5" t="s">
        <v>146</v>
      </c>
    </row>
    <row r="97" spans="15:20" x14ac:dyDescent="0.25">
      <c r="O97" s="2"/>
      <c r="T97" s="5" t="s">
        <v>148</v>
      </c>
    </row>
    <row r="98" spans="15:20" x14ac:dyDescent="0.25">
      <c r="O98" s="2"/>
      <c r="T98" s="5" t="s">
        <v>149</v>
      </c>
    </row>
    <row r="99" spans="15:20" x14ac:dyDescent="0.25">
      <c r="O99" s="2"/>
      <c r="T99" s="5" t="s">
        <v>150</v>
      </c>
    </row>
    <row r="100" spans="15:20" x14ac:dyDescent="0.25">
      <c r="O100" s="2"/>
      <c r="T100" s="5" t="s">
        <v>151</v>
      </c>
    </row>
    <row r="101" spans="15:20" x14ac:dyDescent="0.25">
      <c r="O101" s="2"/>
      <c r="T101" s="5" t="s">
        <v>152</v>
      </c>
    </row>
    <row r="102" spans="15:20" x14ac:dyDescent="0.25">
      <c r="O102" s="2"/>
      <c r="T102" s="5"/>
    </row>
    <row r="103" spans="15:20" x14ac:dyDescent="0.25">
      <c r="O103" s="2"/>
      <c r="T103" s="5" t="s">
        <v>153</v>
      </c>
    </row>
    <row r="104" spans="15:20" x14ac:dyDescent="0.25">
      <c r="O104" s="2"/>
      <c r="T104" s="5" t="s">
        <v>154</v>
      </c>
    </row>
    <row r="105" spans="15:20" x14ac:dyDescent="0.25">
      <c r="O105" s="2"/>
      <c r="T105" s="5" t="s">
        <v>155</v>
      </c>
    </row>
    <row r="106" spans="15:20" x14ac:dyDescent="0.25">
      <c r="O106" s="2"/>
      <c r="T106" s="5" t="s">
        <v>156</v>
      </c>
    </row>
    <row r="107" spans="15:20" x14ac:dyDescent="0.25">
      <c r="O107" s="2"/>
      <c r="T107" s="5" t="s">
        <v>158</v>
      </c>
    </row>
    <row r="108" spans="15:20" x14ac:dyDescent="0.25">
      <c r="O108" s="2"/>
      <c r="T108" s="5" t="s">
        <v>159</v>
      </c>
    </row>
    <row r="109" spans="15:20" x14ac:dyDescent="0.25">
      <c r="O109" s="2"/>
      <c r="T109" s="5" t="s">
        <v>160</v>
      </c>
    </row>
    <row r="110" spans="15:20" x14ac:dyDescent="0.25">
      <c r="O110" s="2"/>
      <c r="T110" s="5" t="s">
        <v>162</v>
      </c>
    </row>
    <row r="111" spans="15:20" x14ac:dyDescent="0.25">
      <c r="O111" s="2"/>
      <c r="T111" s="5" t="s">
        <v>163</v>
      </c>
    </row>
    <row r="112" spans="15:20" x14ac:dyDescent="0.25">
      <c r="O112" s="2"/>
      <c r="T112" s="5" t="s">
        <v>165</v>
      </c>
    </row>
    <row r="113" spans="15:20" x14ac:dyDescent="0.25">
      <c r="O113" s="2"/>
      <c r="T113" s="5" t="s">
        <v>166</v>
      </c>
    </row>
    <row r="114" spans="15:20" x14ac:dyDescent="0.25">
      <c r="O114" s="2"/>
      <c r="T114" s="5" t="s">
        <v>167</v>
      </c>
    </row>
    <row r="115" spans="15:20" x14ac:dyDescent="0.25">
      <c r="O115" s="2"/>
      <c r="T115" s="5" t="s">
        <v>168</v>
      </c>
    </row>
    <row r="116" spans="15:20" x14ac:dyDescent="0.25">
      <c r="O116" s="2"/>
      <c r="T116" s="5" t="s">
        <v>169</v>
      </c>
    </row>
    <row r="117" spans="15:20" x14ac:dyDescent="0.25">
      <c r="O117" s="2"/>
      <c r="T117" s="5" t="s">
        <v>171</v>
      </c>
    </row>
    <row r="118" spans="15:20" x14ac:dyDescent="0.25">
      <c r="O118" s="2"/>
      <c r="T118" s="5" t="s">
        <v>172</v>
      </c>
    </row>
    <row r="119" spans="15:20" x14ac:dyDescent="0.25">
      <c r="O119" s="2"/>
      <c r="T119" s="5" t="s">
        <v>174</v>
      </c>
    </row>
    <row r="120" spans="15:20" x14ac:dyDescent="0.25">
      <c r="O120" s="2"/>
      <c r="T120" s="5" t="s">
        <v>175</v>
      </c>
    </row>
    <row r="121" spans="15:20" x14ac:dyDescent="0.25">
      <c r="O121" s="2"/>
      <c r="T121" s="5" t="s">
        <v>177</v>
      </c>
    </row>
    <row r="122" spans="15:20" x14ac:dyDescent="0.25">
      <c r="O122" s="2"/>
      <c r="T122" s="5" t="s">
        <v>178</v>
      </c>
    </row>
    <row r="123" spans="15:20" x14ac:dyDescent="0.25">
      <c r="O123" s="2"/>
      <c r="T123" s="5"/>
    </row>
    <row r="124" spans="15:20" x14ac:dyDescent="0.25">
      <c r="O124" s="2"/>
      <c r="T124" s="5" t="s">
        <v>65</v>
      </c>
    </row>
    <row r="125" spans="15:20" x14ac:dyDescent="0.25">
      <c r="O125" s="2"/>
      <c r="T125" s="5" t="s">
        <v>182</v>
      </c>
    </row>
    <row r="126" spans="15:20" x14ac:dyDescent="0.25">
      <c r="O126" s="2"/>
      <c r="T126" s="5" t="s">
        <v>183</v>
      </c>
    </row>
    <row r="127" spans="15:20" x14ac:dyDescent="0.25">
      <c r="O127" s="2"/>
      <c r="T127" s="5" t="s">
        <v>185</v>
      </c>
    </row>
    <row r="128" spans="15:20" x14ac:dyDescent="0.25">
      <c r="O128" s="2"/>
      <c r="T128" s="5" t="s">
        <v>186</v>
      </c>
    </row>
    <row r="129" spans="15:20" x14ac:dyDescent="0.25">
      <c r="O129" s="2"/>
      <c r="T129" s="5" t="s">
        <v>187</v>
      </c>
    </row>
    <row r="130" spans="15:20" x14ac:dyDescent="0.25">
      <c r="O130" s="2"/>
      <c r="T130" s="5" t="s">
        <v>188</v>
      </c>
    </row>
    <row r="131" spans="15:20" x14ac:dyDescent="0.25">
      <c r="O131" s="2"/>
      <c r="T131" s="5" t="s">
        <v>189</v>
      </c>
    </row>
    <row r="132" spans="15:20" x14ac:dyDescent="0.25">
      <c r="O132" s="2"/>
      <c r="T132" s="5"/>
    </row>
    <row r="133" spans="15:20" x14ac:dyDescent="0.25">
      <c r="O133" s="2"/>
      <c r="T133" s="5"/>
    </row>
    <row r="134" spans="15:20" x14ac:dyDescent="0.25">
      <c r="O134" s="2"/>
      <c r="T134" s="5" t="s">
        <v>192</v>
      </c>
    </row>
    <row r="135" spans="15:20" x14ac:dyDescent="0.25">
      <c r="O135" s="2"/>
      <c r="T135" s="5" t="s">
        <v>195</v>
      </c>
    </row>
    <row r="136" spans="15:20" x14ac:dyDescent="0.25">
      <c r="O136" s="2"/>
      <c r="T136" s="5" t="s">
        <v>197</v>
      </c>
    </row>
    <row r="137" spans="15:20" x14ac:dyDescent="0.25">
      <c r="O137" s="2"/>
      <c r="T137" s="5" t="s">
        <v>199</v>
      </c>
    </row>
    <row r="138" spans="15:20" x14ac:dyDescent="0.25">
      <c r="O138" s="2"/>
      <c r="T138" s="5" t="s">
        <v>201</v>
      </c>
    </row>
    <row r="139" spans="15:20" x14ac:dyDescent="0.25">
      <c r="O139" s="2"/>
      <c r="T139" s="5" t="s">
        <v>202</v>
      </c>
    </row>
    <row r="140" spans="15:20" x14ac:dyDescent="0.25">
      <c r="O140" s="2"/>
      <c r="T140" s="5"/>
    </row>
    <row r="141" spans="15:20" x14ac:dyDescent="0.25">
      <c r="O141" s="2"/>
      <c r="T141" s="5"/>
    </row>
    <row r="142" spans="15:20" x14ac:dyDescent="0.25">
      <c r="O142" s="2"/>
      <c r="T142" s="5"/>
    </row>
    <row r="143" spans="15:20" x14ac:dyDescent="0.25">
      <c r="O143" s="2"/>
      <c r="T143" s="5"/>
    </row>
    <row r="144" spans="15:20" x14ac:dyDescent="0.25">
      <c r="O144" s="2"/>
      <c r="T144" s="5"/>
    </row>
    <row r="145" spans="15:20" x14ac:dyDescent="0.25">
      <c r="O145" s="2"/>
      <c r="T145" s="5" t="s">
        <v>205</v>
      </c>
    </row>
    <row r="146" spans="15:20" x14ac:dyDescent="0.25">
      <c r="O146" s="2"/>
      <c r="T146" s="5" t="s">
        <v>206</v>
      </c>
    </row>
    <row r="147" spans="15:20" x14ac:dyDescent="0.25">
      <c r="O147" s="2"/>
      <c r="T147" s="5" t="s">
        <v>207</v>
      </c>
    </row>
    <row r="148" spans="15:20" x14ac:dyDescent="0.25">
      <c r="O148" s="2"/>
      <c r="T148" s="5" t="s">
        <v>209</v>
      </c>
    </row>
    <row r="149" spans="15:20" x14ac:dyDescent="0.25">
      <c r="O149" s="2"/>
      <c r="T149" s="5" t="s">
        <v>211</v>
      </c>
    </row>
    <row r="150" spans="15:20" x14ac:dyDescent="0.25">
      <c r="O150" s="2"/>
      <c r="T150" s="5" t="s">
        <v>212</v>
      </c>
    </row>
    <row r="151" spans="15:20" x14ac:dyDescent="0.25">
      <c r="O151" s="2"/>
      <c r="T151" s="5" t="s">
        <v>213</v>
      </c>
    </row>
    <row r="152" spans="15:20" x14ac:dyDescent="0.25">
      <c r="O152" s="2"/>
      <c r="T152" s="5" t="s">
        <v>215</v>
      </c>
    </row>
    <row r="153" spans="15:20" x14ac:dyDescent="0.25">
      <c r="O153" s="2"/>
      <c r="T153" s="5" t="s">
        <v>217</v>
      </c>
    </row>
    <row r="154" spans="15:20" x14ac:dyDescent="0.25">
      <c r="O154" s="2"/>
      <c r="T154" s="5" t="s">
        <v>219</v>
      </c>
    </row>
    <row r="155" spans="15:20" x14ac:dyDescent="0.25">
      <c r="O155" s="2"/>
      <c r="T155" s="5" t="s">
        <v>68</v>
      </c>
    </row>
    <row r="156" spans="15:20" x14ac:dyDescent="0.25">
      <c r="O156" s="2"/>
      <c r="T156" s="5" t="s">
        <v>221</v>
      </c>
    </row>
    <row r="157" spans="15:20" x14ac:dyDescent="0.25">
      <c r="O157" s="2"/>
      <c r="T157" s="5" t="s">
        <v>222</v>
      </c>
    </row>
    <row r="158" spans="15:20" x14ac:dyDescent="0.25">
      <c r="O158" s="2"/>
      <c r="T158" s="5" t="s">
        <v>223</v>
      </c>
    </row>
    <row r="159" spans="15:20" x14ac:dyDescent="0.25">
      <c r="O159" s="2"/>
      <c r="T159" s="5" t="s">
        <v>224</v>
      </c>
    </row>
    <row r="160" spans="15:20" x14ac:dyDescent="0.25">
      <c r="O160" s="2"/>
      <c r="T160" s="5" t="s">
        <v>225</v>
      </c>
    </row>
    <row r="161" spans="1:20" x14ac:dyDescent="0.25">
      <c r="O161" s="2"/>
      <c r="T161" s="5" t="s">
        <v>71</v>
      </c>
    </row>
    <row r="162" spans="1:20" x14ac:dyDescent="0.25">
      <c r="O162" s="2"/>
      <c r="T162" s="5" t="s">
        <v>227</v>
      </c>
    </row>
    <row r="163" spans="1:20" x14ac:dyDescent="0.25">
      <c r="O163" s="2"/>
      <c r="T163" s="5" t="s">
        <v>228</v>
      </c>
    </row>
    <row r="164" spans="1:20" x14ac:dyDescent="0.25">
      <c r="O164" s="2"/>
      <c r="T164" s="5" t="s">
        <v>229</v>
      </c>
    </row>
    <row r="165" spans="1:20" s="30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T165" s="5"/>
    </row>
    <row r="166" spans="1:20" x14ac:dyDescent="0.25">
      <c r="O166" s="2"/>
      <c r="T166" s="5" t="s">
        <v>230</v>
      </c>
    </row>
    <row r="167" spans="1:20" x14ac:dyDescent="0.25">
      <c r="O167" s="2"/>
      <c r="T167" s="5" t="s">
        <v>231</v>
      </c>
    </row>
    <row r="168" spans="1:20" x14ac:dyDescent="0.25">
      <c r="O168" s="2"/>
      <c r="T168" s="5" t="s">
        <v>232</v>
      </c>
    </row>
    <row r="169" spans="1:20" x14ac:dyDescent="0.25">
      <c r="O169" s="2"/>
      <c r="T169" s="5" t="s">
        <v>233</v>
      </c>
    </row>
    <row r="170" spans="1:20" x14ac:dyDescent="0.25">
      <c r="O170" s="2"/>
      <c r="T170" s="5" t="s">
        <v>234</v>
      </c>
    </row>
    <row r="171" spans="1:20" x14ac:dyDescent="0.25">
      <c r="O171" s="2"/>
      <c r="T171" s="5" t="s">
        <v>76</v>
      </c>
    </row>
    <row r="172" spans="1:20" x14ac:dyDescent="0.25">
      <c r="O172" s="2"/>
      <c r="T172" s="5" t="s">
        <v>235</v>
      </c>
    </row>
    <row r="173" spans="1:20" x14ac:dyDescent="0.25">
      <c r="O173" s="2"/>
      <c r="T173" s="5" t="s">
        <v>236</v>
      </c>
    </row>
    <row r="174" spans="1:20" x14ac:dyDescent="0.25">
      <c r="O174" s="2"/>
      <c r="T174" s="5" t="s">
        <v>237</v>
      </c>
    </row>
    <row r="175" spans="1:20" x14ac:dyDescent="0.25">
      <c r="O175" s="2"/>
      <c r="T175" s="5" t="s">
        <v>238</v>
      </c>
    </row>
    <row r="176" spans="1:20" x14ac:dyDescent="0.25">
      <c r="O176" s="2"/>
      <c r="T176" s="5" t="s">
        <v>239</v>
      </c>
    </row>
    <row r="177" spans="15:20" x14ac:dyDescent="0.25">
      <c r="O177" s="2"/>
      <c r="T177" s="5" t="s">
        <v>240</v>
      </c>
    </row>
    <row r="178" spans="15:20" x14ac:dyDescent="0.25">
      <c r="O178" s="2"/>
      <c r="T178" s="5" t="s">
        <v>241</v>
      </c>
    </row>
    <row r="179" spans="15:20" x14ac:dyDescent="0.25">
      <c r="O179" s="2"/>
      <c r="T179" s="5" t="s">
        <v>242</v>
      </c>
    </row>
    <row r="180" spans="15:20" x14ac:dyDescent="0.25">
      <c r="O180" s="2"/>
      <c r="T180" s="5" t="s">
        <v>243</v>
      </c>
    </row>
    <row r="181" spans="15:20" x14ac:dyDescent="0.25">
      <c r="O181" s="2"/>
      <c r="T181" s="5" t="s">
        <v>244</v>
      </c>
    </row>
    <row r="182" spans="15:20" x14ac:dyDescent="0.25">
      <c r="O182" s="2"/>
      <c r="T182" s="5" t="s">
        <v>245</v>
      </c>
    </row>
    <row r="183" spans="15:20" x14ac:dyDescent="0.25">
      <c r="O183" s="2"/>
      <c r="T183" s="5" t="s">
        <v>246</v>
      </c>
    </row>
    <row r="184" spans="15:20" x14ac:dyDescent="0.25">
      <c r="O184" s="2"/>
      <c r="T184" s="5" t="s">
        <v>247</v>
      </c>
    </row>
    <row r="185" spans="15:20" x14ac:dyDescent="0.25">
      <c r="O185" s="2"/>
      <c r="T185" s="5" t="s">
        <v>248</v>
      </c>
    </row>
    <row r="186" spans="15:20" x14ac:dyDescent="0.25">
      <c r="O186" s="2"/>
      <c r="T186" s="5" t="s">
        <v>249</v>
      </c>
    </row>
    <row r="187" spans="15:20" x14ac:dyDescent="0.25">
      <c r="O187" s="2"/>
      <c r="T187" s="5" t="s">
        <v>250</v>
      </c>
    </row>
    <row r="188" spans="15:20" x14ac:dyDescent="0.25">
      <c r="O188" s="2"/>
      <c r="T188" s="5" t="s">
        <v>251</v>
      </c>
    </row>
    <row r="189" spans="15:20" x14ac:dyDescent="0.25">
      <c r="O189" s="2"/>
      <c r="T189" s="5" t="s">
        <v>252</v>
      </c>
    </row>
    <row r="190" spans="15:20" x14ac:dyDescent="0.25">
      <c r="O190" s="2"/>
      <c r="T190" s="5" t="s">
        <v>253</v>
      </c>
    </row>
    <row r="191" spans="15:20" x14ac:dyDescent="0.25">
      <c r="O191" s="2"/>
      <c r="T191" s="5" t="s">
        <v>78</v>
      </c>
    </row>
    <row r="192" spans="15:20" x14ac:dyDescent="0.25">
      <c r="O192" s="2"/>
      <c r="T192" s="5" t="s">
        <v>254</v>
      </c>
    </row>
    <row r="193" spans="15:20" x14ac:dyDescent="0.25">
      <c r="O193" s="2"/>
      <c r="T193" s="5" t="s">
        <v>79</v>
      </c>
    </row>
    <row r="194" spans="15:20" x14ac:dyDescent="0.25">
      <c r="O194" s="2"/>
      <c r="T194" s="5" t="s">
        <v>255</v>
      </c>
    </row>
    <row r="195" spans="15:20" x14ac:dyDescent="0.25">
      <c r="O195" s="2"/>
      <c r="T195" s="5" t="s">
        <v>256</v>
      </c>
    </row>
    <row r="196" spans="15:20" x14ac:dyDescent="0.25">
      <c r="O196" s="2"/>
      <c r="T196" s="5" t="s">
        <v>257</v>
      </c>
    </row>
    <row r="197" spans="15:20" x14ac:dyDescent="0.25">
      <c r="O197" s="2"/>
      <c r="T197" s="5" t="s">
        <v>258</v>
      </c>
    </row>
    <row r="198" spans="15:20" x14ac:dyDescent="0.25">
      <c r="O198" s="2"/>
      <c r="T198" s="5" t="s">
        <v>259</v>
      </c>
    </row>
    <row r="199" spans="15:20" x14ac:dyDescent="0.25">
      <c r="O199" s="2"/>
      <c r="T199" s="5" t="s">
        <v>260</v>
      </c>
    </row>
    <row r="200" spans="15:20" x14ac:dyDescent="0.25">
      <c r="O200" s="2"/>
      <c r="T200" s="5" t="s">
        <v>261</v>
      </c>
    </row>
    <row r="201" spans="15:20" x14ac:dyDescent="0.25">
      <c r="O201" s="2"/>
      <c r="T201" s="5" t="s">
        <v>262</v>
      </c>
    </row>
    <row r="202" spans="15:20" x14ac:dyDescent="0.25">
      <c r="O202" s="2"/>
      <c r="T202" s="5" t="s">
        <v>263</v>
      </c>
    </row>
    <row r="203" spans="15:20" x14ac:dyDescent="0.25">
      <c r="O203" s="2"/>
      <c r="T203" s="5" t="s">
        <v>264</v>
      </c>
    </row>
    <row r="204" spans="15:20" x14ac:dyDescent="0.25">
      <c r="O204" s="2"/>
      <c r="T204" s="5" t="s">
        <v>265</v>
      </c>
    </row>
    <row r="205" spans="15:20" x14ac:dyDescent="0.25">
      <c r="O205" s="2"/>
      <c r="T205" s="5" t="s">
        <v>266</v>
      </c>
    </row>
    <row r="206" spans="15:20" x14ac:dyDescent="0.25">
      <c r="O206" s="2"/>
      <c r="T206" s="5" t="s">
        <v>267</v>
      </c>
    </row>
    <row r="207" spans="15:20" x14ac:dyDescent="0.25">
      <c r="O207" s="2"/>
      <c r="T207" s="5" t="s">
        <v>268</v>
      </c>
    </row>
    <row r="208" spans="15:20" x14ac:dyDescent="0.25">
      <c r="O208" s="2"/>
      <c r="T208" s="5" t="s">
        <v>269</v>
      </c>
    </row>
    <row r="209" spans="15:20" x14ac:dyDescent="0.25">
      <c r="O209" s="2"/>
      <c r="T209" s="5" t="s">
        <v>270</v>
      </c>
    </row>
    <row r="210" spans="15:20" x14ac:dyDescent="0.25">
      <c r="O210" s="2"/>
      <c r="T210" s="5" t="s">
        <v>271</v>
      </c>
    </row>
    <row r="211" spans="15:20" x14ac:dyDescent="0.25">
      <c r="O211" s="2"/>
      <c r="T211" s="5" t="s">
        <v>272</v>
      </c>
    </row>
    <row r="212" spans="15:20" x14ac:dyDescent="0.25">
      <c r="O212" s="2"/>
      <c r="T212" s="5" t="s">
        <v>157</v>
      </c>
    </row>
    <row r="213" spans="15:20" x14ac:dyDescent="0.25">
      <c r="O213" s="2"/>
      <c r="T213" s="5" t="s">
        <v>190</v>
      </c>
    </row>
    <row r="214" spans="15:20" x14ac:dyDescent="0.25">
      <c r="O214" s="2"/>
      <c r="T214" s="5" t="s">
        <v>273</v>
      </c>
    </row>
    <row r="215" spans="15:20" x14ac:dyDescent="0.25">
      <c r="O215" s="2"/>
      <c r="T215" s="5" t="s">
        <v>274</v>
      </c>
    </row>
    <row r="216" spans="15:20" x14ac:dyDescent="0.25">
      <c r="O216" s="2"/>
      <c r="T216" s="5" t="s">
        <v>191</v>
      </c>
    </row>
    <row r="217" spans="15:20" x14ac:dyDescent="0.25">
      <c r="O217" s="2"/>
      <c r="T217" s="5" t="s">
        <v>275</v>
      </c>
    </row>
    <row r="218" spans="15:20" x14ac:dyDescent="0.25">
      <c r="O218" s="2"/>
      <c r="T218" s="5" t="s">
        <v>276</v>
      </c>
    </row>
    <row r="219" spans="15:20" x14ac:dyDescent="0.25">
      <c r="O219" s="2"/>
      <c r="T219" s="5" t="s">
        <v>277</v>
      </c>
    </row>
    <row r="220" spans="15:20" x14ac:dyDescent="0.25">
      <c r="O220" s="2"/>
      <c r="T220" s="5" t="s">
        <v>278</v>
      </c>
    </row>
    <row r="221" spans="15:20" x14ac:dyDescent="0.25">
      <c r="O221" s="2"/>
      <c r="T221" s="5" t="s">
        <v>279</v>
      </c>
    </row>
    <row r="222" spans="15:20" x14ac:dyDescent="0.25">
      <c r="O222" s="2"/>
      <c r="T222" s="5" t="s">
        <v>280</v>
      </c>
    </row>
    <row r="223" spans="15:20" x14ac:dyDescent="0.25">
      <c r="O223" s="2"/>
      <c r="T223" s="5" t="s">
        <v>281</v>
      </c>
    </row>
    <row r="224" spans="15:20" x14ac:dyDescent="0.25">
      <c r="O224" s="2"/>
      <c r="T224" s="5" t="s">
        <v>282</v>
      </c>
    </row>
    <row r="225" spans="15:20" x14ac:dyDescent="0.25">
      <c r="O225" s="2"/>
      <c r="T225" s="5" t="s">
        <v>283</v>
      </c>
    </row>
    <row r="226" spans="15:20" x14ac:dyDescent="0.25">
      <c r="O226" s="2"/>
      <c r="T226" s="5" t="s">
        <v>284</v>
      </c>
    </row>
    <row r="227" spans="15:20" x14ac:dyDescent="0.25">
      <c r="O227" s="2"/>
      <c r="T227" s="5" t="s">
        <v>285</v>
      </c>
    </row>
    <row r="228" spans="15:20" x14ac:dyDescent="0.25">
      <c r="O228" s="2"/>
      <c r="T228" s="5" t="s">
        <v>286</v>
      </c>
    </row>
    <row r="229" spans="15:20" x14ac:dyDescent="0.25">
      <c r="O229" s="2"/>
      <c r="T229" s="5" t="s">
        <v>287</v>
      </c>
    </row>
    <row r="230" spans="15:20" x14ac:dyDescent="0.25">
      <c r="O230" s="2"/>
      <c r="T230" s="5" t="s">
        <v>288</v>
      </c>
    </row>
    <row r="231" spans="15:20" x14ac:dyDescent="0.25">
      <c r="O231" s="2"/>
      <c r="T231" s="5" t="s">
        <v>289</v>
      </c>
    </row>
    <row r="232" spans="15:20" x14ac:dyDescent="0.25">
      <c r="O232" s="2"/>
      <c r="T232" s="5" t="s">
        <v>290</v>
      </c>
    </row>
    <row r="233" spans="15:20" x14ac:dyDescent="0.25">
      <c r="O233" s="2"/>
      <c r="T233" s="5" t="s">
        <v>193</v>
      </c>
    </row>
    <row r="234" spans="15:20" x14ac:dyDescent="0.25">
      <c r="O234" s="2"/>
      <c r="T234" s="5" t="s">
        <v>291</v>
      </c>
    </row>
    <row r="235" spans="15:20" x14ac:dyDescent="0.25">
      <c r="O235" s="2"/>
      <c r="T235" s="5" t="s">
        <v>196</v>
      </c>
    </row>
    <row r="236" spans="15:20" x14ac:dyDescent="0.25">
      <c r="O236" s="2"/>
      <c r="T236" s="5" t="s">
        <v>198</v>
      </c>
    </row>
    <row r="237" spans="15:20" x14ac:dyDescent="0.25">
      <c r="O237" s="2"/>
      <c r="T237" s="5" t="s">
        <v>200</v>
      </c>
    </row>
    <row r="238" spans="15:20" x14ac:dyDescent="0.25">
      <c r="O238" s="2"/>
      <c r="T238" s="5" t="s">
        <v>292</v>
      </c>
    </row>
    <row r="239" spans="15:20" x14ac:dyDescent="0.25">
      <c r="O239" s="2"/>
      <c r="T239" s="5" t="s">
        <v>293</v>
      </c>
    </row>
    <row r="240" spans="15:20" x14ac:dyDescent="0.25">
      <c r="O240" s="2"/>
      <c r="T240" s="5" t="s">
        <v>294</v>
      </c>
    </row>
    <row r="241" spans="15:20" x14ac:dyDescent="0.25">
      <c r="O241" s="2"/>
      <c r="T241" s="5" t="s">
        <v>295</v>
      </c>
    </row>
    <row r="242" spans="15:20" x14ac:dyDescent="0.25">
      <c r="O242" s="2"/>
      <c r="T242" s="5" t="s">
        <v>296</v>
      </c>
    </row>
    <row r="243" spans="15:20" x14ac:dyDescent="0.25">
      <c r="O243" s="2"/>
      <c r="T243" s="5" t="s">
        <v>297</v>
      </c>
    </row>
    <row r="244" spans="15:20" x14ac:dyDescent="0.25">
      <c r="O244" s="2"/>
      <c r="T244" s="5" t="s">
        <v>298</v>
      </c>
    </row>
    <row r="245" spans="15:20" x14ac:dyDescent="0.25">
      <c r="O245" s="2"/>
      <c r="T245" s="5" t="s">
        <v>299</v>
      </c>
    </row>
    <row r="246" spans="15:20" x14ac:dyDescent="0.25">
      <c r="O246" s="2"/>
      <c r="T246" s="5" t="s">
        <v>300</v>
      </c>
    </row>
    <row r="247" spans="15:20" x14ac:dyDescent="0.25">
      <c r="O247" s="2"/>
      <c r="T247" s="5" t="s">
        <v>301</v>
      </c>
    </row>
    <row r="248" spans="15:20" x14ac:dyDescent="0.25">
      <c r="O248" s="2"/>
      <c r="T248" s="5" t="s">
        <v>302</v>
      </c>
    </row>
    <row r="249" spans="15:20" x14ac:dyDescent="0.25">
      <c r="O249" s="2"/>
      <c r="T249" s="5" t="s">
        <v>303</v>
      </c>
    </row>
    <row r="250" spans="15:20" x14ac:dyDescent="0.25">
      <c r="O250" s="2"/>
      <c r="T250" s="5" t="s">
        <v>304</v>
      </c>
    </row>
    <row r="251" spans="15:20" x14ac:dyDescent="0.25">
      <c r="O251" s="2"/>
      <c r="T251" s="5" t="s">
        <v>305</v>
      </c>
    </row>
    <row r="252" spans="15:20" x14ac:dyDescent="0.25">
      <c r="O252" s="2"/>
      <c r="T252" s="5" t="s">
        <v>306</v>
      </c>
    </row>
    <row r="253" spans="15:20" x14ac:dyDescent="0.25">
      <c r="O253" s="2"/>
      <c r="T253" s="5" t="s">
        <v>307</v>
      </c>
    </row>
    <row r="254" spans="15:20" x14ac:dyDescent="0.25">
      <c r="O254" s="2"/>
      <c r="T254" s="5" t="s">
        <v>308</v>
      </c>
    </row>
    <row r="255" spans="15:20" x14ac:dyDescent="0.25">
      <c r="O255" s="2"/>
      <c r="T255" s="5" t="s">
        <v>309</v>
      </c>
    </row>
    <row r="256" spans="15:20" x14ac:dyDescent="0.25">
      <c r="O256" s="2"/>
      <c r="T256" s="5" t="s">
        <v>310</v>
      </c>
    </row>
    <row r="257" spans="15:20" x14ac:dyDescent="0.25">
      <c r="O257" s="2"/>
      <c r="T257" s="5" t="s">
        <v>311</v>
      </c>
    </row>
    <row r="258" spans="15:20" x14ac:dyDescent="0.25">
      <c r="O258" s="2"/>
      <c r="T258" s="5" t="s">
        <v>204</v>
      </c>
    </row>
    <row r="259" spans="15:20" x14ac:dyDescent="0.25">
      <c r="O259" s="2"/>
      <c r="T259" s="5" t="s">
        <v>312</v>
      </c>
    </row>
    <row r="260" spans="15:20" x14ac:dyDescent="0.25">
      <c r="O260" s="2"/>
      <c r="T260" s="5" t="s">
        <v>313</v>
      </c>
    </row>
    <row r="261" spans="15:20" x14ac:dyDescent="0.25">
      <c r="O261" s="2"/>
      <c r="T261" s="5" t="s">
        <v>210</v>
      </c>
    </row>
    <row r="262" spans="15:20" x14ac:dyDescent="0.25">
      <c r="O262" s="2"/>
      <c r="T262" s="5" t="s">
        <v>314</v>
      </c>
    </row>
    <row r="263" spans="15:20" x14ac:dyDescent="0.25">
      <c r="O263" s="2"/>
      <c r="T263" s="5" t="s">
        <v>315</v>
      </c>
    </row>
    <row r="264" spans="15:20" x14ac:dyDescent="0.25">
      <c r="O264" s="2"/>
      <c r="T264" s="5" t="s">
        <v>316</v>
      </c>
    </row>
    <row r="265" spans="15:20" x14ac:dyDescent="0.25">
      <c r="O265" s="2"/>
      <c r="T265" s="5" t="s">
        <v>317</v>
      </c>
    </row>
    <row r="266" spans="15:20" x14ac:dyDescent="0.25">
      <c r="O266" s="2"/>
      <c r="T266" s="5" t="s">
        <v>318</v>
      </c>
    </row>
    <row r="267" spans="15:20" x14ac:dyDescent="0.25">
      <c r="O267" s="2"/>
      <c r="T267" s="5" t="s">
        <v>319</v>
      </c>
    </row>
    <row r="268" spans="15:20" x14ac:dyDescent="0.25">
      <c r="O268" s="2"/>
      <c r="T268" s="5" t="s">
        <v>320</v>
      </c>
    </row>
    <row r="269" spans="15:20" x14ac:dyDescent="0.25">
      <c r="O269" s="2"/>
      <c r="T269" s="5" t="s">
        <v>321</v>
      </c>
    </row>
    <row r="270" spans="15:20" x14ac:dyDescent="0.25">
      <c r="O270" s="2"/>
      <c r="T270" s="5" t="s">
        <v>322</v>
      </c>
    </row>
    <row r="271" spans="15:20" x14ac:dyDescent="0.25">
      <c r="O271" s="2"/>
      <c r="T271" s="5" t="s">
        <v>323</v>
      </c>
    </row>
    <row r="272" spans="15:20" x14ac:dyDescent="0.25">
      <c r="O272" s="2"/>
      <c r="T272" s="5" t="s">
        <v>324</v>
      </c>
    </row>
    <row r="273" spans="15:20" x14ac:dyDescent="0.25">
      <c r="O273" s="2"/>
      <c r="T273" s="5" t="s">
        <v>325</v>
      </c>
    </row>
    <row r="274" spans="15:20" x14ac:dyDescent="0.25">
      <c r="O274" s="2"/>
      <c r="T274" s="5" t="s">
        <v>214</v>
      </c>
    </row>
    <row r="275" spans="15:20" x14ac:dyDescent="0.25">
      <c r="O275" s="2"/>
      <c r="T275" s="5" t="s">
        <v>326</v>
      </c>
    </row>
    <row r="276" spans="15:20" x14ac:dyDescent="0.25">
      <c r="O276" s="2"/>
      <c r="T276" s="5" t="s">
        <v>327</v>
      </c>
    </row>
    <row r="277" spans="15:20" x14ac:dyDescent="0.25">
      <c r="O277" s="2"/>
      <c r="T277" s="5" t="s">
        <v>328</v>
      </c>
    </row>
    <row r="278" spans="15:20" x14ac:dyDescent="0.25">
      <c r="O278" s="2"/>
      <c r="T278" s="5" t="s">
        <v>329</v>
      </c>
    </row>
    <row r="279" spans="15:20" x14ac:dyDescent="0.25">
      <c r="O279" s="2"/>
      <c r="T279" s="5" t="s">
        <v>330</v>
      </c>
    </row>
    <row r="280" spans="15:20" x14ac:dyDescent="0.25">
      <c r="O280" s="2"/>
      <c r="T280" s="5" t="s">
        <v>331</v>
      </c>
    </row>
    <row r="281" spans="15:20" x14ac:dyDescent="0.25">
      <c r="O281" s="2"/>
      <c r="T281" s="5" t="s">
        <v>332</v>
      </c>
    </row>
    <row r="282" spans="15:20" x14ac:dyDescent="0.25">
      <c r="O282" s="2"/>
      <c r="T282" s="5" t="s">
        <v>333</v>
      </c>
    </row>
    <row r="283" spans="15:20" x14ac:dyDescent="0.25">
      <c r="O283" s="2"/>
      <c r="T283" s="5" t="s">
        <v>334</v>
      </c>
    </row>
    <row r="284" spans="15:20" x14ac:dyDescent="0.25">
      <c r="O284" s="2"/>
      <c r="T284" s="4" t="s">
        <v>335</v>
      </c>
    </row>
    <row r="285" spans="15:20" x14ac:dyDescent="0.25">
      <c r="O285" s="2"/>
      <c r="T285" s="5" t="s">
        <v>336</v>
      </c>
    </row>
    <row r="286" spans="15:20" x14ac:dyDescent="0.25">
      <c r="O286" s="2"/>
      <c r="T286" s="5" t="s">
        <v>337</v>
      </c>
    </row>
    <row r="287" spans="15:20" x14ac:dyDescent="0.25">
      <c r="O287" s="2"/>
      <c r="T287" s="5" t="s">
        <v>338</v>
      </c>
    </row>
    <row r="288" spans="15:20" x14ac:dyDescent="0.25">
      <c r="O288" s="2"/>
      <c r="T288" s="5" t="s">
        <v>339</v>
      </c>
    </row>
    <row r="289" spans="15:20" x14ac:dyDescent="0.25">
      <c r="O289" s="2"/>
      <c r="T289" s="5" t="s">
        <v>340</v>
      </c>
    </row>
    <row r="290" spans="15:20" x14ac:dyDescent="0.25">
      <c r="O290" s="2"/>
      <c r="T290" s="5" t="s">
        <v>341</v>
      </c>
    </row>
    <row r="291" spans="15:20" x14ac:dyDescent="0.25">
      <c r="O291" s="2"/>
      <c r="T291" s="5" t="s">
        <v>342</v>
      </c>
    </row>
    <row r="292" spans="15:20" x14ac:dyDescent="0.25">
      <c r="O292" s="2"/>
      <c r="T292" s="5" t="s">
        <v>343</v>
      </c>
    </row>
    <row r="293" spans="15:20" x14ac:dyDescent="0.25">
      <c r="O293" s="2"/>
      <c r="T293" s="5" t="s">
        <v>344</v>
      </c>
    </row>
    <row r="294" spans="15:20" x14ac:dyDescent="0.25">
      <c r="O294" s="2"/>
      <c r="T294" s="5" t="s">
        <v>345</v>
      </c>
    </row>
    <row r="295" spans="15:20" x14ac:dyDescent="0.25">
      <c r="O295" s="2"/>
      <c r="T295" s="5" t="s">
        <v>216</v>
      </c>
    </row>
    <row r="296" spans="15:20" x14ac:dyDescent="0.25">
      <c r="O296" s="2"/>
      <c r="T296" s="5" t="s">
        <v>346</v>
      </c>
    </row>
    <row r="297" spans="15:20" x14ac:dyDescent="0.25">
      <c r="O297" s="2"/>
      <c r="T297" s="5" t="s">
        <v>347</v>
      </c>
    </row>
    <row r="298" spans="15:20" x14ac:dyDescent="0.25">
      <c r="O298" s="2"/>
      <c r="T298" s="5" t="s">
        <v>348</v>
      </c>
    </row>
    <row r="299" spans="15:20" x14ac:dyDescent="0.25">
      <c r="O299" s="2"/>
      <c r="T299" s="5" t="s">
        <v>349</v>
      </c>
    </row>
    <row r="300" spans="15:20" x14ac:dyDescent="0.25">
      <c r="O300" s="2"/>
      <c r="T300" s="5" t="s">
        <v>350</v>
      </c>
    </row>
    <row r="301" spans="15:20" x14ac:dyDescent="0.25">
      <c r="O301" s="2"/>
      <c r="T301" s="5" t="s">
        <v>351</v>
      </c>
    </row>
    <row r="302" spans="15:20" x14ac:dyDescent="0.25">
      <c r="O302" s="2"/>
      <c r="T302" s="5" t="s">
        <v>352</v>
      </c>
    </row>
    <row r="303" spans="15:20" x14ac:dyDescent="0.25">
      <c r="T303" s="5" t="s">
        <v>353</v>
      </c>
    </row>
    <row r="304" spans="15:20" x14ac:dyDescent="0.25">
      <c r="T304" s="5" t="s">
        <v>354</v>
      </c>
    </row>
    <row r="305" spans="20:20" x14ac:dyDescent="0.25">
      <c r="T305" s="5" t="s">
        <v>355</v>
      </c>
    </row>
    <row r="306" spans="20:20" x14ac:dyDescent="0.25">
      <c r="T306" s="5" t="s">
        <v>356</v>
      </c>
    </row>
    <row r="307" spans="20:20" x14ac:dyDescent="0.25">
      <c r="T307" s="5" t="s">
        <v>357</v>
      </c>
    </row>
    <row r="308" spans="20:20" x14ac:dyDescent="0.25">
      <c r="T308" s="5" t="s">
        <v>358</v>
      </c>
    </row>
    <row r="309" spans="20:20" x14ac:dyDescent="0.25">
      <c r="T309" s="5" t="s">
        <v>359</v>
      </c>
    </row>
    <row r="310" spans="20:20" x14ac:dyDescent="0.25">
      <c r="T310" s="5" t="s">
        <v>360</v>
      </c>
    </row>
    <row r="311" spans="20:20" x14ac:dyDescent="0.25">
      <c r="T311" s="5" t="s">
        <v>361</v>
      </c>
    </row>
    <row r="312" spans="20:20" x14ac:dyDescent="0.25">
      <c r="T312" s="5" t="s">
        <v>362</v>
      </c>
    </row>
    <row r="313" spans="20:20" x14ac:dyDescent="0.25">
      <c r="T313" s="5" t="s">
        <v>363</v>
      </c>
    </row>
    <row r="314" spans="20:20" x14ac:dyDescent="0.25">
      <c r="T314" s="5" t="s">
        <v>364</v>
      </c>
    </row>
    <row r="315" spans="20:20" x14ac:dyDescent="0.25">
      <c r="T315" s="5" t="s">
        <v>365</v>
      </c>
    </row>
    <row r="316" spans="20:20" x14ac:dyDescent="0.25">
      <c r="T316" s="5" t="s">
        <v>366</v>
      </c>
    </row>
    <row r="317" spans="20:20" x14ac:dyDescent="0.25">
      <c r="T317" s="5" t="s">
        <v>367</v>
      </c>
    </row>
    <row r="318" spans="20:20" x14ac:dyDescent="0.25">
      <c r="T318" s="5" t="s">
        <v>368</v>
      </c>
    </row>
    <row r="319" spans="20:20" x14ac:dyDescent="0.25">
      <c r="T319" s="5" t="s">
        <v>218</v>
      </c>
    </row>
    <row r="320" spans="20:20" x14ac:dyDescent="0.25">
      <c r="T320" s="5" t="s">
        <v>369</v>
      </c>
    </row>
    <row r="321" spans="20:20" x14ac:dyDescent="0.25">
      <c r="T321" s="5" t="s">
        <v>370</v>
      </c>
    </row>
    <row r="322" spans="20:20" x14ac:dyDescent="0.25">
      <c r="T322" s="5" t="s">
        <v>371</v>
      </c>
    </row>
    <row r="323" spans="20:20" x14ac:dyDescent="0.25">
      <c r="T323" s="5" t="s">
        <v>372</v>
      </c>
    </row>
    <row r="324" spans="20:20" x14ac:dyDescent="0.25">
      <c r="T324" s="5" t="s">
        <v>220</v>
      </c>
    </row>
    <row r="325" spans="20:20" x14ac:dyDescent="0.25">
      <c r="T325" s="5" t="s">
        <v>373</v>
      </c>
    </row>
    <row r="326" spans="20:20" x14ac:dyDescent="0.25">
      <c r="T326" s="5" t="s">
        <v>374</v>
      </c>
    </row>
    <row r="327" spans="20:20" x14ac:dyDescent="0.25">
      <c r="T327" s="5" t="s">
        <v>375</v>
      </c>
    </row>
    <row r="328" spans="20:20" x14ac:dyDescent="0.25">
      <c r="T328" s="5" t="s">
        <v>376</v>
      </c>
    </row>
    <row r="329" spans="20:20" x14ac:dyDescent="0.25">
      <c r="T329" s="5" t="s">
        <v>377</v>
      </c>
    </row>
    <row r="330" spans="20:20" x14ac:dyDescent="0.25">
      <c r="T330" s="5" t="s">
        <v>378</v>
      </c>
    </row>
    <row r="331" spans="20:20" x14ac:dyDescent="0.25">
      <c r="T331" s="5" t="s">
        <v>379</v>
      </c>
    </row>
    <row r="332" spans="20:20" x14ac:dyDescent="0.25">
      <c r="T332" s="5" t="s">
        <v>380</v>
      </c>
    </row>
    <row r="333" spans="20:20" x14ac:dyDescent="0.25">
      <c r="T333" s="5" t="s">
        <v>381</v>
      </c>
    </row>
    <row r="334" spans="20:20" x14ac:dyDescent="0.25">
      <c r="T334" s="5" t="s">
        <v>382</v>
      </c>
    </row>
    <row r="335" spans="20:20" x14ac:dyDescent="0.25">
      <c r="T335" s="5" t="s">
        <v>383</v>
      </c>
    </row>
    <row r="336" spans="20:20" x14ac:dyDescent="0.25">
      <c r="T336" s="5" t="s">
        <v>384</v>
      </c>
    </row>
    <row r="337" spans="20:20" x14ac:dyDescent="0.25">
      <c r="T337" s="5" t="s">
        <v>385</v>
      </c>
    </row>
    <row r="338" spans="20:20" x14ac:dyDescent="0.25">
      <c r="T338" s="5" t="s">
        <v>386</v>
      </c>
    </row>
    <row r="339" spans="20:20" x14ac:dyDescent="0.25">
      <c r="T339" s="5" t="s">
        <v>387</v>
      </c>
    </row>
    <row r="340" spans="20:20" x14ac:dyDescent="0.25">
      <c r="T340" s="5" t="s">
        <v>388</v>
      </c>
    </row>
    <row r="341" spans="20:20" x14ac:dyDescent="0.25">
      <c r="T341" s="5" t="s">
        <v>389</v>
      </c>
    </row>
    <row r="342" spans="20:20" x14ac:dyDescent="0.25">
      <c r="T342" s="5" t="s">
        <v>390</v>
      </c>
    </row>
    <row r="343" spans="20:20" x14ac:dyDescent="0.25">
      <c r="T343" s="5" t="s">
        <v>391</v>
      </c>
    </row>
    <row r="344" spans="20:20" x14ac:dyDescent="0.25">
      <c r="T344" s="5" t="s">
        <v>392</v>
      </c>
    </row>
    <row r="345" spans="20:20" x14ac:dyDescent="0.25">
      <c r="T345" s="5" t="s">
        <v>393</v>
      </c>
    </row>
    <row r="346" spans="20:20" x14ac:dyDescent="0.25">
      <c r="T346" s="5" t="s">
        <v>394</v>
      </c>
    </row>
    <row r="347" spans="20:20" x14ac:dyDescent="0.25">
      <c r="T347" s="5" t="s">
        <v>395</v>
      </c>
    </row>
    <row r="348" spans="20:20" x14ac:dyDescent="0.25">
      <c r="T348" s="5" t="s">
        <v>396</v>
      </c>
    </row>
    <row r="349" spans="20:20" x14ac:dyDescent="0.25">
      <c r="T349" s="5" t="s">
        <v>397</v>
      </c>
    </row>
    <row r="350" spans="20:20" x14ac:dyDescent="0.25">
      <c r="T350" s="5" t="s">
        <v>398</v>
      </c>
    </row>
    <row r="351" spans="20:20" x14ac:dyDescent="0.25">
      <c r="T351" s="5" t="s">
        <v>399</v>
      </c>
    </row>
    <row r="352" spans="20:20" x14ac:dyDescent="0.25">
      <c r="T352" s="5" t="s">
        <v>400</v>
      </c>
    </row>
    <row r="353" spans="20:20" x14ac:dyDescent="0.25">
      <c r="T353" s="5" t="s">
        <v>401</v>
      </c>
    </row>
    <row r="354" spans="20:20" x14ac:dyDescent="0.25">
      <c r="T354" s="5" t="s">
        <v>402</v>
      </c>
    </row>
    <row r="355" spans="20:20" x14ac:dyDescent="0.25">
      <c r="T355" s="5" t="s">
        <v>403</v>
      </c>
    </row>
    <row r="356" spans="20:20" x14ac:dyDescent="0.25">
      <c r="T356" s="5" t="s">
        <v>404</v>
      </c>
    </row>
    <row r="357" spans="20:20" x14ac:dyDescent="0.25">
      <c r="T357" s="5" t="s">
        <v>405</v>
      </c>
    </row>
    <row r="358" spans="20:20" x14ac:dyDescent="0.25">
      <c r="T358" s="5" t="s">
        <v>406</v>
      </c>
    </row>
    <row r="359" spans="20:20" x14ac:dyDescent="0.25">
      <c r="T359" s="5" t="s">
        <v>407</v>
      </c>
    </row>
    <row r="360" spans="20:20" x14ac:dyDescent="0.25">
      <c r="T360" s="5" t="s">
        <v>408</v>
      </c>
    </row>
    <row r="361" spans="20:20" x14ac:dyDescent="0.25">
      <c r="T361" s="5" t="s">
        <v>409</v>
      </c>
    </row>
    <row r="362" spans="20:20" x14ac:dyDescent="0.25">
      <c r="T362" s="5" t="s">
        <v>410</v>
      </c>
    </row>
    <row r="363" spans="20:20" x14ac:dyDescent="0.25">
      <c r="T363" s="5" t="s">
        <v>411</v>
      </c>
    </row>
    <row r="364" spans="20:20" x14ac:dyDescent="0.25">
      <c r="T364" s="5" t="s">
        <v>412</v>
      </c>
    </row>
    <row r="365" spans="20:20" x14ac:dyDescent="0.25">
      <c r="T365" s="5" t="s">
        <v>413</v>
      </c>
    </row>
    <row r="366" spans="20:20" x14ac:dyDescent="0.25">
      <c r="T366" s="5" t="s">
        <v>414</v>
      </c>
    </row>
    <row r="367" spans="20:20" x14ac:dyDescent="0.25">
      <c r="T367" s="5" t="s">
        <v>415</v>
      </c>
    </row>
    <row r="368" spans="20:20" x14ac:dyDescent="0.25">
      <c r="T368" s="5" t="s">
        <v>416</v>
      </c>
    </row>
    <row r="369" spans="20:20" x14ac:dyDescent="0.25">
      <c r="T369" s="5" t="s">
        <v>417</v>
      </c>
    </row>
    <row r="370" spans="20:20" x14ac:dyDescent="0.25">
      <c r="T370" s="5" t="s">
        <v>418</v>
      </c>
    </row>
    <row r="371" spans="20:20" x14ac:dyDescent="0.25">
      <c r="T371" s="5" t="s">
        <v>419</v>
      </c>
    </row>
    <row r="372" spans="20:20" x14ac:dyDescent="0.25">
      <c r="T372" s="5" t="s">
        <v>420</v>
      </c>
    </row>
    <row r="373" spans="20:20" x14ac:dyDescent="0.25">
      <c r="T373" s="5" t="s">
        <v>421</v>
      </c>
    </row>
    <row r="374" spans="20:20" x14ac:dyDescent="0.25">
      <c r="T374" s="5" t="s">
        <v>422</v>
      </c>
    </row>
    <row r="375" spans="20:20" x14ac:dyDescent="0.25">
      <c r="T375" s="5" t="s">
        <v>423</v>
      </c>
    </row>
    <row r="376" spans="20:20" x14ac:dyDescent="0.25">
      <c r="T376" s="5" t="s">
        <v>424</v>
      </c>
    </row>
    <row r="377" spans="20:20" x14ac:dyDescent="0.25">
      <c r="T377" s="5" t="s">
        <v>425</v>
      </c>
    </row>
    <row r="378" spans="20:20" x14ac:dyDescent="0.25">
      <c r="T378" s="5" t="s">
        <v>426</v>
      </c>
    </row>
    <row r="379" spans="20:20" x14ac:dyDescent="0.25">
      <c r="T379" s="5" t="s">
        <v>427</v>
      </c>
    </row>
    <row r="380" spans="20:20" x14ac:dyDescent="0.25">
      <c r="T380" s="5" t="s">
        <v>428</v>
      </c>
    </row>
  </sheetData>
  <mergeCells count="4">
    <mergeCell ref="D9:G9"/>
    <mergeCell ref="A7:B7"/>
    <mergeCell ref="A3:A5"/>
    <mergeCell ref="A6:O6"/>
  </mergeCells>
  <phoneticPr fontId="10" type="noConversion"/>
  <dataValidations xWindow="737" yWindow="459" count="12">
    <dataValidation allowBlank="1" showInputMessage="1" showErrorMessage="1" promptTitle="PACC" prompt="Digite la descripción de la compra o contratación." sqref="B62 B43:B47 B72:B75"/>
    <dataValidation allowBlank="1" showInputMessage="1" showErrorMessage="1" promptTitle="PACC" prompt="Este valor se calculará automáticamente, resultado de la multiplicación de la cantidad total por el precio unitario estimado." sqref="J11:J75"/>
    <dataValidation allowBlank="1" showInputMessage="1" showErrorMessage="1" promptTitle="PACC" prompt="La cantidad total resultará de la suma de las cantidades requeridas en cada trimestre. " sqref="H11:H75"/>
    <dataValidation type="list" allowBlank="1" showInputMessage="1" showErrorMessage="1" promptTitle="PACC" prompt="Seleccione el Código de Bienes y Servicios._x000a_" sqref="A11:A75">
      <formula1>$T$11:$T$380</formula1>
    </dataValidation>
    <dataValidation allowBlank="1" showInputMessage="1" showErrorMessage="1" promptTitle="PACC" prompt="Digite la unidad de medida._x000a__x000a_" sqref="C11:C75"/>
    <dataValidation allowBlank="1" showInputMessage="1" showErrorMessage="1" promptTitle="PACC" prompt="Digite la cantidad requerida en este período._x000a_" sqref="D11:G75"/>
    <dataValidation allowBlank="1" showInputMessage="1" showErrorMessage="1" promptTitle="PACC" prompt="Digite el precio unitario estimado._x000a_" sqref="I11:I75"/>
    <dataValidation allowBlank="1" showInputMessage="1" showErrorMessage="1" promptTitle="PACC" prompt="Este valor se calculará sumando los costos totales que posean el mismo Código de Catálogo de Bienes y Servicios." sqref="K11:K75"/>
    <dataValidation allowBlank="1" showInputMessage="1" showErrorMessage="1" promptTitle="PACC" prompt="Digite la fuente de financiamiento del procedimiento de referencia." sqref="M11 M14:M75"/>
    <dataValidation allowBlank="1" showInputMessage="1" showErrorMessage="1" promptTitle="PACC" prompt="Digite el valor adquirido." sqref="N11:N75"/>
    <dataValidation allowBlank="1" showInputMessage="1" showErrorMessage="1" promptTitle="PACC" prompt="Digite las observaciones que considere." sqref="O11:O75"/>
    <dataValidation type="list" allowBlank="1" showInputMessage="1" showErrorMessage="1" promptTitle="PACC" prompt="Seleccione el procedimiento de selección." sqref="L11:L75">
      <formula1>$W$11:$W$17</formula1>
    </dataValidation>
  </dataValidations>
  <printOptions horizontalCentered="1"/>
  <pageMargins left="0.23622047244094491" right="0.23622047244094491" top="0.78740157480314965" bottom="0.74803149606299213" header="0.31496062992125984" footer="0.31496062992125984"/>
  <pageSetup paperSize="9" scale="4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2025 </vt:lpstr>
      <vt:lpstr>'PACC 2025 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LA ROMANA</cp:lastModifiedBy>
  <cp:revision/>
  <cp:lastPrinted>2025-05-26T12:12:06Z</cp:lastPrinted>
  <dcterms:created xsi:type="dcterms:W3CDTF">2010-12-13T15:49:00Z</dcterms:created>
  <dcterms:modified xsi:type="dcterms:W3CDTF">2025-05-26T12:12:25Z</dcterms:modified>
</cp:coreProperties>
</file>