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6330"/>
  </bookViews>
  <sheets>
    <sheet name="Plantilla Presupuesto" sheetId="2" r:id="rId1"/>
    <sheet name="Hoja1" sheetId="3" r:id="rId2"/>
  </sheets>
  <definedNames>
    <definedName name="_xlnm.Print_Area" localSheetId="0">'Plantilla Presupuesto'!$A$1:$P$69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4" i="2" l="1"/>
  <c r="O14" i="2"/>
  <c r="P57" i="2"/>
  <c r="P16" i="2" l="1"/>
  <c r="P17" i="2"/>
  <c r="P18" i="2"/>
  <c r="P19" i="2"/>
  <c r="P15" i="2"/>
  <c r="P41" i="2" l="1"/>
  <c r="P20" i="2" l="1"/>
  <c r="P52" i="2" l="1"/>
  <c r="P42" i="2"/>
  <c r="P30" i="2"/>
  <c r="P21" i="2" l="1"/>
  <c r="P22" i="2"/>
  <c r="P23" i="2"/>
  <c r="P24" i="2"/>
  <c r="P25" i="2"/>
  <c r="P26" i="2"/>
  <c r="P27" i="2"/>
  <c r="P28" i="2"/>
  <c r="P29" i="2"/>
  <c r="P32" i="2"/>
  <c r="P33" i="2"/>
  <c r="P34" i="2"/>
  <c r="P35" i="2"/>
  <c r="P36" i="2"/>
  <c r="P37" i="2"/>
  <c r="P38" i="2"/>
  <c r="P39" i="2"/>
  <c r="P43" i="2"/>
  <c r="P44" i="2"/>
  <c r="P45" i="2"/>
  <c r="P46" i="2"/>
  <c r="P47" i="2"/>
  <c r="P48" i="2"/>
  <c r="P49" i="2"/>
  <c r="P50" i="2"/>
  <c r="P51" i="2"/>
  <c r="P53" i="2"/>
  <c r="P54" i="2"/>
  <c r="P55" i="2"/>
  <c r="P56" i="2"/>
  <c r="G57" i="2" l="1"/>
  <c r="H57" i="2"/>
  <c r="I57" i="2"/>
  <c r="J57" i="2"/>
  <c r="K57" i="2"/>
  <c r="L57" i="2"/>
  <c r="M57" i="2"/>
  <c r="N57" i="2"/>
  <c r="O57" i="2"/>
  <c r="E52" i="2"/>
  <c r="F52" i="2"/>
  <c r="G52" i="2"/>
  <c r="H52" i="2"/>
  <c r="I52" i="2"/>
  <c r="J52" i="2"/>
  <c r="K52" i="2"/>
  <c r="L52" i="2"/>
  <c r="M52" i="2"/>
  <c r="N52" i="2"/>
  <c r="O52" i="2"/>
  <c r="D52" i="2"/>
  <c r="B52" i="2"/>
  <c r="E42" i="2"/>
  <c r="F42" i="2"/>
  <c r="G42" i="2"/>
  <c r="H42" i="2"/>
  <c r="I42" i="2"/>
  <c r="J42" i="2"/>
  <c r="K42" i="2"/>
  <c r="L42" i="2"/>
  <c r="M42" i="2"/>
  <c r="N42" i="2"/>
  <c r="O42" i="2"/>
  <c r="E40" i="2"/>
  <c r="P40" i="2" s="1"/>
  <c r="F40" i="2"/>
  <c r="G40" i="2"/>
  <c r="H40" i="2"/>
  <c r="I40" i="2"/>
  <c r="J40" i="2"/>
  <c r="K40" i="2"/>
  <c r="L40" i="2"/>
  <c r="M40" i="2"/>
  <c r="N40" i="2"/>
  <c r="O40" i="2"/>
  <c r="E30" i="2"/>
  <c r="F30" i="2"/>
  <c r="G30" i="2"/>
  <c r="H30" i="2"/>
  <c r="I30" i="2"/>
  <c r="J30" i="2"/>
  <c r="K30" i="2"/>
  <c r="L30" i="2"/>
  <c r="M30" i="2"/>
  <c r="N30" i="2"/>
  <c r="O30" i="2"/>
  <c r="E20" i="2"/>
  <c r="F20" i="2"/>
  <c r="F57" i="2" s="1"/>
  <c r="G20" i="2"/>
  <c r="H20" i="2"/>
  <c r="I20" i="2"/>
  <c r="J20" i="2"/>
  <c r="K20" i="2"/>
  <c r="L20" i="2"/>
  <c r="M20" i="2"/>
  <c r="N20" i="2"/>
  <c r="O20" i="2"/>
  <c r="E14" i="2"/>
  <c r="F14" i="2"/>
  <c r="G14" i="2"/>
  <c r="H14" i="2"/>
  <c r="I14" i="2"/>
  <c r="J14" i="2"/>
  <c r="K14" i="2"/>
  <c r="L14" i="2"/>
  <c r="M14" i="2"/>
  <c r="N14" i="2"/>
  <c r="B57" i="2"/>
  <c r="C42" i="2"/>
  <c r="B42" i="2"/>
  <c r="C40" i="2"/>
  <c r="B40" i="2"/>
  <c r="D42" i="2"/>
  <c r="D40" i="2" s="1"/>
  <c r="D30" i="2"/>
  <c r="D20" i="2"/>
  <c r="D14" i="2"/>
  <c r="E57" i="2" l="1"/>
  <c r="D57" i="2"/>
  <c r="C30" i="2" l="1"/>
  <c r="C20" i="2"/>
  <c r="C14" i="2"/>
  <c r="C57" i="2" s="1"/>
  <c r="B30" i="2"/>
  <c r="B20" i="2"/>
  <c r="B14" i="2"/>
  <c r="C52" i="2" l="1"/>
</calcChain>
</file>

<file path=xl/sharedStrings.xml><?xml version="1.0" encoding="utf-8"?>
<sst xmlns="http://schemas.openxmlformats.org/spreadsheetml/2006/main" count="74" uniqueCount="74">
  <si>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</si>
  <si>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</si>
  <si>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</si>
  <si>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</si>
  <si>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</si>
  <si>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</si>
  <si>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</si>
  <si>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</si>
  <si>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</si>
  <si>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</si>
  <si>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</si>
  <si>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</si>
  <si>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</si>
  <si>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</si>
  <si>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</si>
  <si>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</si>
  <si>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</si>
  <si>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</si>
  <si>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</si>
  <si>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</si>
  <si>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</si>
  <si>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</si>
  <si>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</si>
  <si>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</si>
  <si>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</si>
  <si>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</si>
  <si>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</si>
  <si>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</si>
  <si>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</si>
  <si>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</si>
  <si>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</si>
  <si>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</si>
  <si>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</si>
  <si>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</si>
  <si>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Presupuesto Modificado</t>
  </si>
  <si>
    <t>2.1.3 - DIETAS Y GASTOS DE REPRESENTACIÓN</t>
  </si>
  <si>
    <t>2.2.9 - OTRAS CONTRATACIONES DE SERVICIOS</t>
  </si>
  <si>
    <t>2.3.8 - GASTOS QUE SE ASIGNARÁN DURANTE EL EJERCICIO (ART. 32 Y 33 LEY 423-06)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</si>
  <si>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</si>
  <si>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</si>
  <si>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</si>
  <si>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</si>
  <si>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</si>
  <si>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</si>
  <si>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</si>
  <si>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</si>
  <si>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MILTON Y. MENA JACKSON</t>
  </si>
  <si>
    <t>Presupuesto                          Aprobado</t>
  </si>
  <si>
    <t xml:space="preserve">                                      VIANNEY PEREZ</t>
  </si>
  <si>
    <t xml:space="preserve">                                    PREPARADO POR: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</si>
  <si>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</si>
  <si>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</si>
  <si>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</si>
  <si>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</si>
  <si>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</si>
  <si>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</si>
  <si>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</si>
  <si>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</si>
  <si>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</si>
  <si>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</si>
  <si>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</si>
  <si>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</si>
  <si>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</si>
  <si>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 xml:space="preserve">Gasto devengado </t>
  </si>
  <si>
    <t>Reporte Disponibilidad Presupuestaria y Ejecución</t>
  </si>
  <si>
    <t>GOBERNACION CIVIL DE LA ROMANA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</si>
  <si>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</si>
  <si>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rPr>
        <b/>
        <sz val="11"/>
        <color theme="1"/>
        <rFont val="Calibri"/>
        <family val="2"/>
        <scheme val="minor"/>
      </rPr>
      <t>Presupuesto modificado:</t>
    </r>
    <r>
      <rPr>
        <sz val="11"/>
        <color theme="1"/>
        <rFont val="Calibri"/>
        <family val="2"/>
        <scheme val="minor"/>
      </rPr>
      <t xml:space="preserve">  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</si>
  <si>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</si>
  <si>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TOTAL GENERAL</t>
  </si>
  <si>
    <t xml:space="preserve">       REVISADO POR:</t>
  </si>
  <si>
    <t xml:space="preserve">                                  ANALISTA FINANCIERO</t>
  </si>
  <si>
    <t xml:space="preserve">    DIRECTOR FINANCIERO</t>
  </si>
  <si>
    <t>DEL 1 AL 28 DE FEBRERO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</si>
</sst>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43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0" fontId="2" fillId="2" borderId="2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43" fontId="1" fillId="0" borderId="1" xfId="1" applyFont="1" applyBorder="1" applyAlignment="1">
      <alignment horizontal="left" vertical="center" wrapText="1"/>
    </xf>
    <xf numFmtId="43" fontId="0" fillId="0" borderId="0" xfId="0" applyNumberFormat="1"/>
    <xf numFmtId="0" fontId="0" fillId="0" borderId="0" xfId="0" applyAlignment="1"/>
    <xf numFmtId="43" fontId="1" fillId="2" borderId="2" xfId="0" applyNumberFormat="1" applyFont="1" applyFill="1" applyBorder="1" applyAlignment="1">
      <alignment horizontal="center" vertical="center" wrapText="1"/>
    </xf>
    <xf numFmtId="43" fontId="0" fillId="0" borderId="0" xfId="0" applyNumberFormat="1" applyAlignment="1">
      <alignment vertical="center" wrapText="1"/>
    </xf>
    <xf numFmtId="43" fontId="0" fillId="3" borderId="0" xfId="0" applyNumberFormat="1" applyFill="1" applyAlignment="1">
      <alignment vertical="center" wrapText="1"/>
    </xf>
    <xf numFmtId="0" fontId="5" fillId="0" borderId="0" xfId="0" applyFont="1" applyAlignment="1"/>
    <xf numFmtId="0" fontId="0" fillId="0" borderId="0" xfId="0" applyFont="1" applyAlignment="1"/>
    <xf numFmtId="43" fontId="0" fillId="3" borderId="0" xfId="0" applyNumberFormat="1" applyFill="1" applyAlignment="1">
      <alignment vertical="top" wrapText="1"/>
    </xf>
    <xf numFmtId="43" fontId="0" fillId="0" borderId="0" xfId="1" applyFont="1"/>
    <xf numFmtId="0" fontId="6" fillId="0" borderId="0" xfId="0" applyFont="1" applyAlignment="1">
      <alignment horizontal="left"/>
    </xf>
    <xf numFmtId="0" fontId="6" fillId="0" borderId="0" xfId="0" applyFont="1" applyAlignment="1"/>
    <xf numFmtId="0" fontId="5" fillId="0" borderId="0" xfId="0" applyFont="1" applyAlignment="1">
      <alignment horizontal="center"/>
    </xf>
    <xf numFmtId="43" fontId="7" fillId="4" borderId="0" xfId="0" applyNumberFormat="1" applyFont="1" applyFill="1" applyBorder="1" applyAlignment="1">
      <alignment horizontal="center"/>
    </xf>
    <xf numFmtId="0" fontId="7" fillId="4" borderId="0" xfId="0" applyFont="1" applyFill="1" applyBorder="1" applyAlignment="1">
      <alignment horizontal="center"/>
    </xf>
    <xf numFmtId="43" fontId="1" fillId="4" borderId="0" xfId="1" applyFont="1" applyFill="1"/>
    <xf numFmtId="43" fontId="1" fillId="4" borderId="0" xfId="0" applyNumberFormat="1" applyFont="1" applyFill="1"/>
    <xf numFmtId="0" fontId="1" fillId="5" borderId="0" xfId="0" applyFont="1" applyFill="1" applyAlignment="1">
      <alignment horizontal="left" vertical="center" wrapText="1"/>
    </xf>
    <xf numFmtId="43" fontId="1" fillId="5" borderId="0" xfId="1" applyFont="1" applyFill="1" applyAlignment="1">
      <alignment vertical="center" wrapText="1"/>
    </xf>
    <xf numFmtId="43" fontId="1" fillId="5" borderId="0" xfId="1" applyFont="1" applyFill="1"/>
    <xf numFmtId="43" fontId="1" fillId="5" borderId="0" xfId="0" applyNumberFormat="1" applyFont="1" applyFill="1"/>
    <xf numFmtId="43" fontId="1" fillId="5" borderId="0" xfId="0" applyNumberFormat="1" applyFont="1" applyFill="1" applyAlignment="1">
      <alignment vertical="center" wrapText="1"/>
    </xf>
    <xf numFmtId="43" fontId="0" fillId="5" borderId="0" xfId="1" applyFont="1" applyFill="1"/>
    <xf numFmtId="43" fontId="0" fillId="0" borderId="0" xfId="1" applyFont="1" applyFill="1"/>
    <xf numFmtId="0" fontId="0" fillId="0" borderId="0" xfId="0" applyBorder="1" applyAlignment="1">
      <alignment vertical="justify" wrapText="1"/>
    </xf>
    <xf numFmtId="0" fontId="1" fillId="0" borderId="0" xfId="0" applyFont="1" applyAlignment="1">
      <alignment horizontal="left"/>
    </xf>
    <xf numFmtId="0" fontId="1" fillId="0" borderId="0" xfId="0" applyFont="1" applyAlignment="1"/>
    <xf numFmtId="0" fontId="0" fillId="0" borderId="0" xfId="0" applyBorder="1" applyAlignment="1">
      <alignment vertical="justify" wrapText="1"/>
    </xf>
    <xf numFmtId="0" fontId="5" fillId="0" borderId="0" xfId="0" applyFont="1" applyAlignment="1">
      <alignment horizontal="center"/>
    </xf>
    <xf numFmtId="0" fontId="0" fillId="0" borderId="0" xfId="0" applyAlignment="1"/>
    <xf numFmtId="0" fontId="0" fillId="0" borderId="0" xfId="0" applyAlignment="1">
      <alignment horizontal="center"/>
    </xf>
    <xf numFmtId="0" fontId="2" fillId="0" borderId="0" xfId="0" applyFont="1" applyBorder="1" applyAlignment="1">
      <alignment horizontal="center" vertical="center" wrapText="1"/>
    </xf>
    <xf numFmtId="0" fontId="7" fillId="4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0" fillId="0" borderId="0" xfId="0" applyFont="1" applyAlignment="1">
      <alignment horizont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4819650</xdr:colOff>
      <xdr:row>1</xdr:row>
      <xdr:rowOff>9525</xdr:rowOff>
    </xdr:from>
    <xdr:to>
      <xdr:col>9</xdr:col>
      <xdr:colOff>485775</xdr:colOff>
      <xdr:row>7</xdr:row>
      <xdr:rowOff>47625</xdr:rowOff>
    </xdr:to>
    <xdr:pic>
      <xdr:nvPicPr>
        <xdr:cNvPr id="7" name="6 Imagen" descr="C:\Users\kreynoso\Desktop\Banner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19650" y="200025"/>
          <a:ext cx="7581900" cy="1714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P69"/>
  <sheetViews>
    <sheetView showGridLines="0" tabSelected="1" zoomScaleNormal="100" workbookViewId="0">
      <pane xSplit="1" topLeftCell="B1" activePane="topRight" state="frozen"/>
      <selection activeCell="A10" sqref="A10"/>
      <selection pane="topRight" activeCell="A10" sqref="A10:P10"/>
    </sheetView>
  </sheetViews>
  <sheetFormatPr baseColWidth="10" defaultColWidth="9.140625" defaultRowHeight="15" x14ac:dyDescent="0.25"/>
  <cols>
    <col min="1" max="1" width="84.7109375" customWidth="1"/>
    <col min="2" max="2" width="19.7109375" customWidth="1"/>
    <col min="3" max="3" width="13.5703125" bestFit="1" customWidth="1"/>
    <col min="4" max="4" width="11.5703125" bestFit="1" customWidth="1"/>
    <col min="5" max="5" width="13.140625" bestFit="1" customWidth="1"/>
    <col min="6" max="6" width="8.5703125" bestFit="1" customWidth="1"/>
    <col min="12" max="12" width="13.7109375" bestFit="1" customWidth="1"/>
    <col min="13" max="13" width="9.140625" customWidth="1"/>
    <col min="14" max="14" width="13.85546875" bestFit="1" customWidth="1"/>
    <col min="15" max="15" width="12.28515625" bestFit="1" customWidth="1"/>
    <col min="16" max="16" width="13.42578125" customWidth="1"/>
  </cols>
  <sheetData>
    <row r="6" spans="1:16" ht="42" customHeight="1" x14ac:dyDescent="0.25">
      <c r="A6" s="38"/>
      <c r="B6" s="38"/>
      <c r="C6" s="38"/>
      <c r="E6" s="6"/>
    </row>
    <row r="7" spans="1:16" ht="30" customHeight="1" x14ac:dyDescent="0.25">
      <c r="A7" s="38"/>
      <c r="B7" s="38"/>
      <c r="C7" s="38"/>
      <c r="E7" s="6"/>
    </row>
    <row r="8" spans="1:16" ht="18.75" x14ac:dyDescent="0.25">
      <c r="A8" s="40" t="s">
        <v>65</v>
      </c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</row>
    <row r="9" spans="1:16" ht="18.75" x14ac:dyDescent="0.25">
      <c r="A9" s="41" t="s">
        <v>64</v>
      </c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</row>
    <row r="10" spans="1:16" x14ac:dyDescent="0.25">
      <c r="A10" s="42" t="s">
        <v>73</v>
      </c>
      <c r="B10" s="42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</row>
    <row r="11" spans="1:16" ht="31.5" x14ac:dyDescent="0.25">
      <c r="A11" s="4" t="s">
        <v>0</v>
      </c>
      <c r="B11" s="5" t="s">
        <v>47</v>
      </c>
      <c r="C11" s="5" t="s">
        <v>34</v>
      </c>
      <c r="D11" s="39" t="s">
        <v>63</v>
      </c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</row>
    <row r="12" spans="1:16" ht="15.75" x14ac:dyDescent="0.25">
      <c r="A12" s="4"/>
      <c r="B12" s="5"/>
      <c r="C12" s="5"/>
      <c r="D12" s="20" t="s">
        <v>50</v>
      </c>
      <c r="E12" s="20" t="s">
        <v>51</v>
      </c>
      <c r="F12" s="20" t="s">
        <v>52</v>
      </c>
      <c r="G12" s="20" t="s">
        <v>53</v>
      </c>
      <c r="H12" s="20" t="s">
        <v>54</v>
      </c>
      <c r="I12" s="20" t="s">
        <v>55</v>
      </c>
      <c r="J12" s="20" t="s">
        <v>56</v>
      </c>
      <c r="K12" s="20" t="s">
        <v>57</v>
      </c>
      <c r="L12" s="20" t="s">
        <v>58</v>
      </c>
      <c r="M12" s="20" t="s">
        <v>59</v>
      </c>
      <c r="N12" s="20" t="s">
        <v>60</v>
      </c>
      <c r="O12" s="20" t="s">
        <v>61</v>
      </c>
      <c r="P12" s="21" t="s">
        <v>62</v>
      </c>
    </row>
    <row r="13" spans="1:16" x14ac:dyDescent="0.25">
      <c r="A13" s="1" t="s">
        <v>1</v>
      </c>
      <c r="B13" s="7"/>
      <c r="C13" s="7"/>
    </row>
    <row r="14" spans="1:16" x14ac:dyDescent="0.25">
      <c r="A14" s="24" t="s">
        <v>2</v>
      </c>
      <c r="B14" s="25">
        <f>+B15+B16+B17+B18+B19</f>
        <v>8682340</v>
      </c>
      <c r="C14" s="25">
        <f>+C15+C16+C17+C18+C19</f>
        <v>10805940</v>
      </c>
      <c r="D14" s="26">
        <f>SUM(D15:D19)</f>
        <v>601848.42000000004</v>
      </c>
      <c r="E14" s="26">
        <f t="shared" ref="E14:N14" si="0">SUM(E15:E19)</f>
        <v>743778.12</v>
      </c>
      <c r="F14" s="26">
        <f t="shared" si="0"/>
        <v>0</v>
      </c>
      <c r="G14" s="26">
        <f t="shared" si="0"/>
        <v>0</v>
      </c>
      <c r="H14" s="26">
        <f t="shared" si="0"/>
        <v>0</v>
      </c>
      <c r="I14" s="26">
        <f t="shared" si="0"/>
        <v>0</v>
      </c>
      <c r="J14" s="26">
        <f t="shared" si="0"/>
        <v>0</v>
      </c>
      <c r="K14" s="26">
        <f t="shared" si="0"/>
        <v>0</v>
      </c>
      <c r="L14" s="26">
        <f t="shared" si="0"/>
        <v>0</v>
      </c>
      <c r="M14" s="26">
        <f t="shared" si="0"/>
        <v>0</v>
      </c>
      <c r="N14" s="26">
        <f t="shared" si="0"/>
        <v>0</v>
      </c>
      <c r="O14" s="26">
        <f>SUM(O15:O19)</f>
        <v>0</v>
      </c>
      <c r="P14" s="27">
        <f>SUM(D15:O19)</f>
        <v>1345626.54</v>
      </c>
    </row>
    <row r="15" spans="1:16" x14ac:dyDescent="0.25">
      <c r="A15" s="2" t="s">
        <v>3</v>
      </c>
      <c r="B15" s="12">
        <v>6755340</v>
      </c>
      <c r="C15" s="12">
        <v>9078940</v>
      </c>
      <c r="D15" s="16">
        <v>505000</v>
      </c>
      <c r="E15" s="16">
        <v>628000</v>
      </c>
      <c r="P15" s="8">
        <f>SUM(D15:O15)</f>
        <v>1133000</v>
      </c>
    </row>
    <row r="16" spans="1:16" x14ac:dyDescent="0.25">
      <c r="A16" s="2" t="s">
        <v>4</v>
      </c>
      <c r="B16" s="12">
        <v>800000</v>
      </c>
      <c r="C16" s="12">
        <v>800000</v>
      </c>
      <c r="D16" s="16">
        <v>20000</v>
      </c>
      <c r="E16" s="16">
        <v>20000</v>
      </c>
      <c r="P16" s="8">
        <f t="shared" ref="P16:P19" si="1">SUM(D16:O16)</f>
        <v>40000</v>
      </c>
    </row>
    <row r="17" spans="1:16" x14ac:dyDescent="0.25">
      <c r="A17" s="2" t="s">
        <v>35</v>
      </c>
      <c r="B17" s="12">
        <v>100000</v>
      </c>
      <c r="C17" s="12">
        <v>100000</v>
      </c>
      <c r="D17" s="16"/>
      <c r="E17" s="16"/>
      <c r="P17" s="8">
        <f t="shared" si="1"/>
        <v>0</v>
      </c>
    </row>
    <row r="18" spans="1:16" x14ac:dyDescent="0.25">
      <c r="A18" s="2" t="s">
        <v>5</v>
      </c>
      <c r="B18" s="12">
        <v>250000</v>
      </c>
      <c r="C18" s="12">
        <v>50000</v>
      </c>
      <c r="D18" s="16"/>
      <c r="E18" s="16">
        <v>0</v>
      </c>
      <c r="P18" s="8">
        <f t="shared" si="1"/>
        <v>0</v>
      </c>
    </row>
    <row r="19" spans="1:16" x14ac:dyDescent="0.25">
      <c r="A19" s="2" t="s">
        <v>6</v>
      </c>
      <c r="B19" s="11">
        <v>777000</v>
      </c>
      <c r="C19" s="11">
        <v>777000</v>
      </c>
      <c r="D19" s="16">
        <v>76848.42</v>
      </c>
      <c r="E19" s="16">
        <v>95778.12</v>
      </c>
      <c r="P19" s="8">
        <f t="shared" si="1"/>
        <v>172626.53999999998</v>
      </c>
    </row>
    <row r="20" spans="1:16" x14ac:dyDescent="0.25">
      <c r="A20" s="24" t="s">
        <v>7</v>
      </c>
      <c r="B20" s="28">
        <f>+B21+B22+B23+B24+B25+B26+B27+B28+B29</f>
        <v>3923526</v>
      </c>
      <c r="C20" s="28">
        <f>+C21+C22+C23+C24+C25+C26+C27+C28+C29</f>
        <v>3123526</v>
      </c>
      <c r="D20" s="29">
        <f>SUM(D21:D29)</f>
        <v>0</v>
      </c>
      <c r="E20" s="26">
        <f t="shared" ref="E20:O20" si="2">SUM(E21:E29)</f>
        <v>10809.59</v>
      </c>
      <c r="F20" s="29">
        <f t="shared" si="2"/>
        <v>0</v>
      </c>
      <c r="G20" s="29">
        <f t="shared" si="2"/>
        <v>0</v>
      </c>
      <c r="H20" s="29">
        <f t="shared" si="2"/>
        <v>0</v>
      </c>
      <c r="I20" s="29">
        <f t="shared" si="2"/>
        <v>0</v>
      </c>
      <c r="J20" s="29">
        <f t="shared" si="2"/>
        <v>0</v>
      </c>
      <c r="K20" s="29">
        <f t="shared" si="2"/>
        <v>0</v>
      </c>
      <c r="L20" s="29">
        <f t="shared" si="2"/>
        <v>0</v>
      </c>
      <c r="M20" s="29">
        <f t="shared" si="2"/>
        <v>0</v>
      </c>
      <c r="N20" s="29">
        <f t="shared" si="2"/>
        <v>0</v>
      </c>
      <c r="O20" s="29">
        <f t="shared" si="2"/>
        <v>0</v>
      </c>
      <c r="P20" s="26">
        <f>SUM(D21:O29)</f>
        <v>10809.59</v>
      </c>
    </row>
    <row r="21" spans="1:16" x14ac:dyDescent="0.25">
      <c r="A21" s="2" t="s">
        <v>8</v>
      </c>
      <c r="B21" s="12">
        <v>900000</v>
      </c>
      <c r="C21" s="12">
        <v>900000</v>
      </c>
      <c r="E21" s="16">
        <v>10809.59</v>
      </c>
      <c r="P21" s="30">
        <f t="shared" ref="P21:P56" si="3">SUM(D21:O21)</f>
        <v>10809.59</v>
      </c>
    </row>
    <row r="22" spans="1:16" x14ac:dyDescent="0.25">
      <c r="A22" s="2" t="s">
        <v>9</v>
      </c>
      <c r="B22" s="12">
        <v>690000</v>
      </c>
      <c r="C22" s="12">
        <v>390000</v>
      </c>
      <c r="P22" s="30">
        <f t="shared" si="3"/>
        <v>0</v>
      </c>
    </row>
    <row r="23" spans="1:16" x14ac:dyDescent="0.25">
      <c r="A23" s="2" t="s">
        <v>10</v>
      </c>
      <c r="B23" s="12">
        <v>600000</v>
      </c>
      <c r="C23" s="12">
        <v>300000</v>
      </c>
      <c r="P23" s="30">
        <f t="shared" si="3"/>
        <v>0</v>
      </c>
    </row>
    <row r="24" spans="1:16" ht="18" customHeight="1" x14ac:dyDescent="0.25">
      <c r="A24" s="2" t="s">
        <v>11</v>
      </c>
      <c r="B24" s="12">
        <v>120000</v>
      </c>
      <c r="C24" s="12">
        <v>120000</v>
      </c>
      <c r="P24" s="30">
        <f t="shared" si="3"/>
        <v>0</v>
      </c>
    </row>
    <row r="25" spans="1:16" x14ac:dyDescent="0.25">
      <c r="A25" s="2" t="s">
        <v>12</v>
      </c>
      <c r="B25" s="12"/>
      <c r="C25" s="12"/>
      <c r="P25" s="30">
        <f t="shared" si="3"/>
        <v>0</v>
      </c>
    </row>
    <row r="26" spans="1:16" x14ac:dyDescent="0.25">
      <c r="A26" s="2" t="s">
        <v>13</v>
      </c>
      <c r="B26" s="12"/>
      <c r="C26" s="12"/>
      <c r="P26" s="30">
        <f t="shared" si="3"/>
        <v>0</v>
      </c>
    </row>
    <row r="27" spans="1:16" ht="30" x14ac:dyDescent="0.25">
      <c r="A27" s="2" t="s">
        <v>14</v>
      </c>
      <c r="B27" s="15">
        <v>293526</v>
      </c>
      <c r="C27" s="15">
        <v>293526</v>
      </c>
      <c r="P27" s="30">
        <f t="shared" si="3"/>
        <v>0</v>
      </c>
    </row>
    <row r="28" spans="1:16" x14ac:dyDescent="0.25">
      <c r="A28" s="2" t="s">
        <v>15</v>
      </c>
      <c r="B28" s="12">
        <v>1020000</v>
      </c>
      <c r="C28" s="12">
        <v>820000</v>
      </c>
      <c r="P28" s="30">
        <f t="shared" si="3"/>
        <v>0</v>
      </c>
    </row>
    <row r="29" spans="1:16" x14ac:dyDescent="0.25">
      <c r="A29" s="2" t="s">
        <v>36</v>
      </c>
      <c r="B29" s="11">
        <v>300000</v>
      </c>
      <c r="C29" s="11">
        <v>300000</v>
      </c>
      <c r="P29" s="30">
        <f t="shared" si="3"/>
        <v>0</v>
      </c>
    </row>
    <row r="30" spans="1:16" x14ac:dyDescent="0.25">
      <c r="A30" s="24" t="s">
        <v>16</v>
      </c>
      <c r="B30" s="28">
        <f>+B31+B32+B33+B34+B35+B36+B37+B38+B39</f>
        <v>1362000</v>
      </c>
      <c r="C30" s="28">
        <f>+C31+C32+C33+C34+C35+C36+C37+C38+C39</f>
        <v>1362000</v>
      </c>
      <c r="D30" s="29">
        <f>SUM(D31:D39)</f>
        <v>0</v>
      </c>
      <c r="E30" s="29">
        <f t="shared" ref="E30:O30" si="4">SUM(E31:E39)</f>
        <v>0</v>
      </c>
      <c r="F30" s="29">
        <f t="shared" si="4"/>
        <v>0</v>
      </c>
      <c r="G30" s="29">
        <f t="shared" si="4"/>
        <v>0</v>
      </c>
      <c r="H30" s="29">
        <f t="shared" si="4"/>
        <v>0</v>
      </c>
      <c r="I30" s="29">
        <f t="shared" si="4"/>
        <v>0</v>
      </c>
      <c r="J30" s="29">
        <f t="shared" si="4"/>
        <v>0</v>
      </c>
      <c r="K30" s="29">
        <f t="shared" si="4"/>
        <v>0</v>
      </c>
      <c r="L30" s="29">
        <f t="shared" si="4"/>
        <v>0</v>
      </c>
      <c r="M30" s="29">
        <f t="shared" si="4"/>
        <v>0</v>
      </c>
      <c r="N30" s="29">
        <f t="shared" si="4"/>
        <v>0</v>
      </c>
      <c r="O30" s="29">
        <f t="shared" si="4"/>
        <v>0</v>
      </c>
      <c r="P30" s="26">
        <f>SUM(D31:O39)</f>
        <v>0</v>
      </c>
    </row>
    <row r="31" spans="1:16" x14ac:dyDescent="0.25">
      <c r="A31" s="2" t="s">
        <v>17</v>
      </c>
      <c r="B31" s="12">
        <v>144000</v>
      </c>
      <c r="C31" s="12">
        <v>144000</v>
      </c>
      <c r="P31" s="30"/>
    </row>
    <row r="32" spans="1:16" x14ac:dyDescent="0.25">
      <c r="A32" s="2" t="s">
        <v>18</v>
      </c>
      <c r="B32" s="12">
        <v>120000</v>
      </c>
      <c r="C32" s="12">
        <v>120000</v>
      </c>
      <c r="P32" s="30">
        <f t="shared" si="3"/>
        <v>0</v>
      </c>
    </row>
    <row r="33" spans="1:16" x14ac:dyDescent="0.25">
      <c r="A33" s="2" t="s">
        <v>19</v>
      </c>
      <c r="B33" s="12"/>
      <c r="C33" s="12"/>
      <c r="P33" s="30">
        <f t="shared" si="3"/>
        <v>0</v>
      </c>
    </row>
    <row r="34" spans="1:16" x14ac:dyDescent="0.25">
      <c r="A34" s="2" t="s">
        <v>20</v>
      </c>
      <c r="B34" s="12"/>
      <c r="C34" s="12"/>
      <c r="P34" s="30">
        <f t="shared" si="3"/>
        <v>0</v>
      </c>
    </row>
    <row r="35" spans="1:16" x14ac:dyDescent="0.25">
      <c r="A35" s="2" t="s">
        <v>21</v>
      </c>
      <c r="B35" s="11"/>
      <c r="C35" s="11"/>
      <c r="P35" s="30">
        <f t="shared" si="3"/>
        <v>0</v>
      </c>
    </row>
    <row r="36" spans="1:16" x14ac:dyDescent="0.25">
      <c r="A36" s="2" t="s">
        <v>22</v>
      </c>
      <c r="B36" s="12"/>
      <c r="C36" s="12"/>
      <c r="P36" s="30">
        <f t="shared" si="3"/>
        <v>0</v>
      </c>
    </row>
    <row r="37" spans="1:16" x14ac:dyDescent="0.25">
      <c r="A37" s="2" t="s">
        <v>23</v>
      </c>
      <c r="B37" s="12">
        <v>960000</v>
      </c>
      <c r="C37" s="12">
        <v>960000</v>
      </c>
      <c r="P37" s="30">
        <f t="shared" si="3"/>
        <v>0</v>
      </c>
    </row>
    <row r="38" spans="1:16" x14ac:dyDescent="0.25">
      <c r="A38" s="2" t="s">
        <v>37</v>
      </c>
      <c r="B38" s="12"/>
      <c r="C38" s="12"/>
      <c r="P38" s="30">
        <f t="shared" si="3"/>
        <v>0</v>
      </c>
    </row>
    <row r="39" spans="1:16" x14ac:dyDescent="0.25">
      <c r="A39" s="2" t="s">
        <v>24</v>
      </c>
      <c r="B39" s="12">
        <v>138000</v>
      </c>
      <c r="C39" s="12">
        <v>138000</v>
      </c>
      <c r="P39" s="30">
        <f t="shared" si="3"/>
        <v>0</v>
      </c>
    </row>
    <row r="40" spans="1:16" x14ac:dyDescent="0.25">
      <c r="A40" s="24" t="s">
        <v>25</v>
      </c>
      <c r="B40" s="28">
        <f>SUM(B41:B41)</f>
        <v>4923600</v>
      </c>
      <c r="C40" s="27">
        <f>SUM(C41:C41)</f>
        <v>3600000</v>
      </c>
      <c r="D40" s="26">
        <f>SUM(D41:D41)</f>
        <v>300000</v>
      </c>
      <c r="E40" s="26">
        <f t="shared" ref="E40:O40" si="5">SUM(E41:E41)</f>
        <v>300000</v>
      </c>
      <c r="F40" s="26">
        <f t="shared" si="5"/>
        <v>0</v>
      </c>
      <c r="G40" s="26">
        <f t="shared" si="5"/>
        <v>0</v>
      </c>
      <c r="H40" s="26">
        <f t="shared" si="5"/>
        <v>0</v>
      </c>
      <c r="I40" s="26">
        <f t="shared" si="5"/>
        <v>0</v>
      </c>
      <c r="J40" s="26">
        <f t="shared" si="5"/>
        <v>0</v>
      </c>
      <c r="K40" s="26">
        <f t="shared" si="5"/>
        <v>0</v>
      </c>
      <c r="L40" s="26">
        <f t="shared" si="5"/>
        <v>0</v>
      </c>
      <c r="M40" s="26">
        <f t="shared" si="5"/>
        <v>0</v>
      </c>
      <c r="N40" s="26">
        <f t="shared" si="5"/>
        <v>0</v>
      </c>
      <c r="O40" s="26">
        <f t="shared" si="5"/>
        <v>0</v>
      </c>
      <c r="P40" s="26">
        <f t="shared" si="3"/>
        <v>600000</v>
      </c>
    </row>
    <row r="41" spans="1:16" x14ac:dyDescent="0.25">
      <c r="A41" s="2" t="s">
        <v>26</v>
      </c>
      <c r="B41" s="11">
        <v>4923600</v>
      </c>
      <c r="C41" s="11">
        <v>3600000</v>
      </c>
      <c r="D41" s="16">
        <v>300000</v>
      </c>
      <c r="E41" s="16">
        <v>300000</v>
      </c>
      <c r="P41" s="30">
        <f>+D41+E41</f>
        <v>600000</v>
      </c>
    </row>
    <row r="42" spans="1:16" x14ac:dyDescent="0.25">
      <c r="A42" s="24" t="s">
        <v>27</v>
      </c>
      <c r="B42" s="28">
        <f>SUM(B43:B43)</f>
        <v>0</v>
      </c>
      <c r="C42" s="28">
        <f>SUM(C43:C43)</f>
        <v>0</v>
      </c>
      <c r="D42" s="29">
        <f>SUM(D43:D51)</f>
        <v>0</v>
      </c>
      <c r="E42" s="29">
        <f t="shared" ref="E42:O42" si="6">SUM(E43:E51)</f>
        <v>0</v>
      </c>
      <c r="F42" s="29">
        <f t="shared" si="6"/>
        <v>0</v>
      </c>
      <c r="G42" s="29">
        <f t="shared" si="6"/>
        <v>0</v>
      </c>
      <c r="H42" s="29">
        <f t="shared" si="6"/>
        <v>0</v>
      </c>
      <c r="I42" s="29">
        <f t="shared" si="6"/>
        <v>0</v>
      </c>
      <c r="J42" s="29">
        <f t="shared" si="6"/>
        <v>0</v>
      </c>
      <c r="K42" s="29">
        <f t="shared" si="6"/>
        <v>0</v>
      </c>
      <c r="L42" s="29">
        <f t="shared" si="6"/>
        <v>0</v>
      </c>
      <c r="M42" s="29">
        <f t="shared" si="6"/>
        <v>0</v>
      </c>
      <c r="N42" s="29">
        <f t="shared" si="6"/>
        <v>0</v>
      </c>
      <c r="O42" s="29">
        <f t="shared" si="6"/>
        <v>0</v>
      </c>
      <c r="P42" s="29">
        <f>SUM(D43:O51)</f>
        <v>0</v>
      </c>
    </row>
    <row r="43" spans="1:16" x14ac:dyDescent="0.25">
      <c r="A43" s="2" t="s">
        <v>28</v>
      </c>
      <c r="B43" s="11"/>
      <c r="C43" s="11"/>
      <c r="P43" s="30">
        <f t="shared" si="3"/>
        <v>0</v>
      </c>
    </row>
    <row r="44" spans="1:16" x14ac:dyDescent="0.25">
      <c r="A44" s="2" t="s">
        <v>29</v>
      </c>
      <c r="B44" s="11"/>
      <c r="C44" s="11"/>
      <c r="P44" s="30">
        <f t="shared" si="3"/>
        <v>0</v>
      </c>
    </row>
    <row r="45" spans="1:16" x14ac:dyDescent="0.25">
      <c r="A45" s="2" t="s">
        <v>30</v>
      </c>
      <c r="B45" s="11"/>
      <c r="C45" s="11"/>
      <c r="P45" s="30">
        <f t="shared" si="3"/>
        <v>0</v>
      </c>
    </row>
    <row r="46" spans="1:16" x14ac:dyDescent="0.25">
      <c r="A46" s="2" t="s">
        <v>31</v>
      </c>
      <c r="B46" s="11"/>
      <c r="C46" s="11"/>
      <c r="P46" s="30">
        <f t="shared" si="3"/>
        <v>0</v>
      </c>
    </row>
    <row r="47" spans="1:16" x14ac:dyDescent="0.25">
      <c r="A47" s="2" t="s">
        <v>32</v>
      </c>
      <c r="B47" s="11"/>
      <c r="C47" s="11"/>
      <c r="P47" s="30">
        <f t="shared" si="3"/>
        <v>0</v>
      </c>
    </row>
    <row r="48" spans="1:16" x14ac:dyDescent="0.25">
      <c r="A48" s="2" t="s">
        <v>38</v>
      </c>
      <c r="B48" s="11"/>
      <c r="C48" s="11"/>
      <c r="P48" s="30">
        <f t="shared" si="3"/>
        <v>0</v>
      </c>
    </row>
    <row r="49" spans="1:16" x14ac:dyDescent="0.25">
      <c r="A49" s="2" t="s">
        <v>39</v>
      </c>
      <c r="B49" s="11"/>
      <c r="C49" s="11"/>
      <c r="P49" s="30">
        <f t="shared" si="3"/>
        <v>0</v>
      </c>
    </row>
    <row r="50" spans="1:16" x14ac:dyDescent="0.25">
      <c r="A50" s="2" t="s">
        <v>33</v>
      </c>
      <c r="B50" s="11"/>
      <c r="C50" s="11"/>
      <c r="P50" s="30">
        <f t="shared" si="3"/>
        <v>0</v>
      </c>
    </row>
    <row r="51" spans="1:16" x14ac:dyDescent="0.25">
      <c r="A51" s="2" t="s">
        <v>40</v>
      </c>
      <c r="B51" s="11"/>
      <c r="C51" s="11"/>
      <c r="P51" s="30">
        <f t="shared" si="3"/>
        <v>0</v>
      </c>
    </row>
    <row r="52" spans="1:16" x14ac:dyDescent="0.25">
      <c r="A52" s="24" t="s">
        <v>41</v>
      </c>
      <c r="B52" s="28">
        <f>SUM(B53:B53)</f>
        <v>0</v>
      </c>
      <c r="C52" s="28">
        <f>+C53+C54+C55+C56</f>
        <v>0</v>
      </c>
      <c r="D52" s="29">
        <f>SUM(D53:D53)</f>
        <v>0</v>
      </c>
      <c r="E52" s="29">
        <f t="shared" ref="E52:O52" si="7">SUM(E53:E53)</f>
        <v>0</v>
      </c>
      <c r="F52" s="29">
        <f t="shared" si="7"/>
        <v>0</v>
      </c>
      <c r="G52" s="29">
        <f t="shared" si="7"/>
        <v>0</v>
      </c>
      <c r="H52" s="29">
        <f t="shared" si="7"/>
        <v>0</v>
      </c>
      <c r="I52" s="29">
        <f t="shared" si="7"/>
        <v>0</v>
      </c>
      <c r="J52" s="29">
        <f t="shared" si="7"/>
        <v>0</v>
      </c>
      <c r="K52" s="29">
        <f t="shared" si="7"/>
        <v>0</v>
      </c>
      <c r="L52" s="29">
        <f t="shared" si="7"/>
        <v>0</v>
      </c>
      <c r="M52" s="29">
        <f t="shared" si="7"/>
        <v>0</v>
      </c>
      <c r="N52" s="29">
        <f t="shared" si="7"/>
        <v>0</v>
      </c>
      <c r="O52" s="29">
        <f t="shared" si="7"/>
        <v>0</v>
      </c>
      <c r="P52" s="26">
        <f>SUM(D53:O56)</f>
        <v>0</v>
      </c>
    </row>
    <row r="53" spans="1:16" x14ac:dyDescent="0.25">
      <c r="A53" s="2" t="s">
        <v>42</v>
      </c>
      <c r="B53" s="11"/>
      <c r="C53" s="11"/>
      <c r="D53" s="16"/>
      <c r="E53" s="16"/>
      <c r="P53" s="30">
        <f t="shared" si="3"/>
        <v>0</v>
      </c>
    </row>
    <row r="54" spans="1:16" x14ac:dyDescent="0.25">
      <c r="A54" s="2" t="s">
        <v>43</v>
      </c>
      <c r="B54" s="11"/>
      <c r="C54" s="8"/>
      <c r="D54" s="16"/>
      <c r="E54" s="16"/>
      <c r="P54" s="30">
        <f t="shared" si="3"/>
        <v>0</v>
      </c>
    </row>
    <row r="55" spans="1:16" x14ac:dyDescent="0.25">
      <c r="A55" s="2" t="s">
        <v>44</v>
      </c>
      <c r="B55" s="11"/>
      <c r="C55" s="8"/>
      <c r="D55" s="16"/>
      <c r="E55" s="16"/>
      <c r="P55" s="30">
        <f t="shared" si="3"/>
        <v>0</v>
      </c>
    </row>
    <row r="56" spans="1:16" ht="30" x14ac:dyDescent="0.25">
      <c r="A56" s="2" t="s">
        <v>45</v>
      </c>
      <c r="B56" s="11"/>
      <c r="C56" s="8"/>
      <c r="D56" s="16"/>
      <c r="E56" s="16"/>
      <c r="P56" s="30">
        <f t="shared" si="3"/>
        <v>0</v>
      </c>
    </row>
    <row r="57" spans="1:16" ht="15.75" x14ac:dyDescent="0.25">
      <c r="A57" s="3" t="s">
        <v>69</v>
      </c>
      <c r="B57" s="10">
        <f>B14+B20+B30+B40</f>
        <v>18891466</v>
      </c>
      <c r="C57" s="10">
        <f>C14+C20+C30+C40</f>
        <v>18891466</v>
      </c>
      <c r="D57" s="23">
        <f>D14+D20+D30+D40+D42</f>
        <v>901848.42</v>
      </c>
      <c r="E57" s="23">
        <f t="shared" ref="E57:O57" si="8">E14+E20+E30+E40+E42</f>
        <v>1054587.71</v>
      </c>
      <c r="F57" s="23">
        <f t="shared" si="8"/>
        <v>0</v>
      </c>
      <c r="G57" s="23">
        <f t="shared" si="8"/>
        <v>0</v>
      </c>
      <c r="H57" s="23">
        <f t="shared" si="8"/>
        <v>0</v>
      </c>
      <c r="I57" s="23">
        <f t="shared" si="8"/>
        <v>0</v>
      </c>
      <c r="J57" s="23">
        <f t="shared" si="8"/>
        <v>0</v>
      </c>
      <c r="K57" s="23">
        <f t="shared" si="8"/>
        <v>0</v>
      </c>
      <c r="L57" s="23">
        <f t="shared" si="8"/>
        <v>0</v>
      </c>
      <c r="M57" s="23">
        <f t="shared" si="8"/>
        <v>0</v>
      </c>
      <c r="N57" s="23">
        <f t="shared" si="8"/>
        <v>0</v>
      </c>
      <c r="O57" s="23">
        <f t="shared" si="8"/>
        <v>0</v>
      </c>
      <c r="P57" s="22">
        <f>P14+P20+P30+P40+P42+P52</f>
        <v>1956436.1300000001</v>
      </c>
    </row>
    <row r="58" spans="1:16" x14ac:dyDescent="0.25">
      <c r="B58" s="11"/>
      <c r="C58" s="16"/>
    </row>
    <row r="59" spans="1:16" ht="27.75" customHeight="1" x14ac:dyDescent="0.25">
      <c r="A59" s="34" t="s">
        <v>66</v>
      </c>
      <c r="B59" s="34"/>
      <c r="C59" s="16"/>
    </row>
    <row r="60" spans="1:16" ht="30" x14ac:dyDescent="0.25">
      <c r="A60" s="34" t="s">
        <v>67</v>
      </c>
      <c r="B60" s="34"/>
      <c r="C60" s="8"/>
    </row>
    <row r="61" spans="1:16" ht="58.5" customHeight="1" x14ac:dyDescent="0.25">
      <c r="A61" s="34" t="s">
        <v>68</v>
      </c>
      <c r="B61" s="34"/>
      <c r="C61" s="8"/>
    </row>
    <row r="62" spans="1:16" ht="15" customHeight="1" x14ac:dyDescent="0.25">
      <c r="A62" s="31"/>
      <c r="B62" s="31"/>
      <c r="C62" s="8"/>
    </row>
    <row r="63" spans="1:16" x14ac:dyDescent="0.25">
      <c r="A63" s="17"/>
      <c r="B63" s="18"/>
      <c r="C63" s="19"/>
    </row>
    <row r="64" spans="1:16" x14ac:dyDescent="0.25">
      <c r="A64" s="6" t="s">
        <v>49</v>
      </c>
      <c r="B64" s="11" t="s">
        <v>70</v>
      </c>
      <c r="C64" s="19"/>
    </row>
    <row r="65" spans="1:8" x14ac:dyDescent="0.25">
      <c r="A65" s="6"/>
      <c r="B65" s="11"/>
    </row>
    <row r="66" spans="1:8" x14ac:dyDescent="0.25">
      <c r="A66" s="6"/>
      <c r="B66" s="11"/>
      <c r="D66" s="9"/>
      <c r="E66" s="9"/>
      <c r="F66" s="14"/>
      <c r="G66" s="35"/>
      <c r="H66" s="36"/>
    </row>
    <row r="67" spans="1:8" x14ac:dyDescent="0.25">
      <c r="A67" s="19"/>
      <c r="B67" s="13"/>
      <c r="D67" s="9"/>
      <c r="E67" s="9"/>
      <c r="F67" s="14"/>
      <c r="G67" s="35"/>
      <c r="H67" s="37"/>
    </row>
    <row r="68" spans="1:8" x14ac:dyDescent="0.25">
      <c r="A68" s="32" t="s">
        <v>48</v>
      </c>
      <c r="B68" s="33" t="s">
        <v>46</v>
      </c>
      <c r="D68" s="35"/>
      <c r="E68" s="37"/>
      <c r="F68" s="9"/>
      <c r="G68" s="9"/>
      <c r="H68" s="9"/>
    </row>
    <row r="69" spans="1:8" x14ac:dyDescent="0.25">
      <c r="A69" s="14" t="s">
        <v>71</v>
      </c>
      <c r="B69" s="14" t="s">
        <v>72</v>
      </c>
    </row>
  </sheetData>
  <mergeCells count="9">
    <mergeCell ref="G66:H66"/>
    <mergeCell ref="G67:H67"/>
    <mergeCell ref="D68:E68"/>
    <mergeCell ref="A6:C6"/>
    <mergeCell ref="A7:C7"/>
    <mergeCell ref="D11:P11"/>
    <mergeCell ref="A8:P8"/>
    <mergeCell ref="A9:P9"/>
    <mergeCell ref="A10:P10"/>
  </mergeCells>
  <pageMargins left="0.31496062992125984" right="0.31496062992125984" top="0.39370078740157483" bottom="0.55118110236220474" header="0.31496062992125984" footer="0.31496062992125984"/>
  <pageSetup paperSize="5" scale="64" orientation="landscape" r:id="rId1"/>
  <headerFooter differentOddEven="1" scaleWithDoc="0" alignWithMargins="0"/>
  <rowBreaks count="2" manualBreakCount="2">
    <brk id="51" max="15" man="1"/>
    <brk id="69" max="2" man="1"/>
  </rowBreaks>
  <ignoredErrors>
    <ignoredError sqref="P39 P32:P37 P21:P29 P15 P16:P19" formulaRange="1"/>
    <ignoredError sqref="P20 P30 C52 P52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3" sqref="A3:C85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Plantilla Presupuesto</vt:lpstr>
      <vt:lpstr>Hoja1</vt:lpstr>
      <vt:lpstr>'Plantilla Presupuesto'!Área_de_impresión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Katherine S. Agramonte Cabrera</cp:lastModifiedBy>
  <cp:lastPrinted>2025-03-10T17:13:10Z</cp:lastPrinted>
  <dcterms:created xsi:type="dcterms:W3CDTF">2018-04-17T18:57:16Z</dcterms:created>
  <dcterms:modified xsi:type="dcterms:W3CDTF">2025-03-10T19:51:21Z</dcterms:modified>
</cp:coreProperties>
</file>